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hris.griffin\Documents\__Dream League\2022\"/>
    </mc:Choice>
  </mc:AlternateContent>
  <xr:revisionPtr revIDLastSave="0" documentId="13_ncr:1_{D389693A-F1BD-412B-A297-CC728FEE9C0D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Notes" sheetId="6" r:id="rId1"/>
    <sheet name="Funds" sheetId="7" r:id="rId2"/>
    <sheet name="Players" sheetId="4" r:id="rId3"/>
    <sheet name="Owners" sheetId="8" state="hidden" r:id="rId4"/>
    <sheet name="Bids" sheetId="10" r:id="rId5"/>
    <sheet name="Spending" sheetId="18" r:id="rId6"/>
    <sheet name="Signed" sheetId="14" r:id="rId7"/>
    <sheet name="Opening Squad" sheetId="15" r:id="rId8"/>
    <sheet name="BidsSquad" sheetId="20" r:id="rId9"/>
    <sheet name="Presentation" sheetId="19" r:id="rId10"/>
    <sheet name="Defenders" sheetId="9" r:id="rId11"/>
  </sheets>
  <definedNames>
    <definedName name="_xlnm._FilterDatabase" localSheetId="4" hidden="1">Bids!$A$2:$L$197</definedName>
    <definedName name="_xlnm._FilterDatabase" localSheetId="2" hidden="1">Players!$B$1:$I$791</definedName>
    <definedName name="_xlnm._FilterDatabase" localSheetId="9" hidden="1">Presentation!$A$1:$E$45</definedName>
    <definedName name="_xlnm._FilterDatabase" localSheetId="6" hidden="1">Signed!$B$1:$H$786</definedName>
    <definedName name="AuctionName">Notes!$B$3</definedName>
    <definedName name="Owners">Funds!$C$3:$C$18</definedName>
    <definedName name="_xlnm.Print_Area" localSheetId="4">Bids!$C$1:$I$81</definedName>
    <definedName name="_xlnm.Print_Area" localSheetId="2">Players!$C$1:$G$481</definedName>
    <definedName name="_xlnm.Print_Titles" localSheetId="2">Players!$1:$1</definedName>
    <definedName name="_xlnm.Print_Titles" localSheetId="6">Signed!$1:$1</definedName>
  </definedNames>
  <calcPr calcId="191029"/>
  <pivotCaches>
    <pivotCache cacheId="3" r:id="rId12"/>
    <pivotCache cacheId="4" r:id="rId13"/>
    <pivotCache cacheId="13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7" i="10" l="1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2" i="10"/>
  <c r="K6" i="10"/>
  <c r="K13" i="10"/>
  <c r="K10" i="10"/>
  <c r="K8" i="10"/>
  <c r="K11" i="10"/>
  <c r="K18" i="10"/>
  <c r="K17" i="10"/>
  <c r="K16" i="10"/>
  <c r="K7" i="10"/>
  <c r="K5" i="10"/>
  <c r="K9" i="10"/>
  <c r="K15" i="10"/>
  <c r="K14" i="10"/>
  <c r="K3" i="10"/>
  <c r="B41" i="10"/>
  <c r="Q18" i="15"/>
  <c r="P18" i="15"/>
  <c r="O18" i="15"/>
  <c r="N18" i="15"/>
  <c r="M18" i="15"/>
  <c r="Q17" i="15"/>
  <c r="P17" i="15"/>
  <c r="O17" i="15"/>
  <c r="N17" i="15"/>
  <c r="M17" i="15"/>
  <c r="Q16" i="15"/>
  <c r="P16" i="15"/>
  <c r="O16" i="15"/>
  <c r="N16" i="15"/>
  <c r="M16" i="15"/>
  <c r="Q15" i="15"/>
  <c r="P15" i="15"/>
  <c r="O15" i="15"/>
  <c r="N15" i="15"/>
  <c r="M15" i="15"/>
  <c r="Q14" i="15"/>
  <c r="P14" i="15"/>
  <c r="O14" i="15"/>
  <c r="N14" i="15"/>
  <c r="M14" i="15"/>
  <c r="Q13" i="15"/>
  <c r="P13" i="15"/>
  <c r="O13" i="15"/>
  <c r="N13" i="15"/>
  <c r="M13" i="15"/>
  <c r="Q12" i="15"/>
  <c r="P12" i="15"/>
  <c r="O12" i="15"/>
  <c r="N12" i="15"/>
  <c r="M12" i="15"/>
  <c r="Q11" i="15"/>
  <c r="P11" i="15"/>
  <c r="O11" i="15"/>
  <c r="N11" i="15"/>
  <c r="M11" i="15"/>
  <c r="Q10" i="15"/>
  <c r="P10" i="15"/>
  <c r="O10" i="15"/>
  <c r="N10" i="15"/>
  <c r="M10" i="15"/>
  <c r="Q9" i="15"/>
  <c r="P9" i="15"/>
  <c r="O9" i="15"/>
  <c r="N9" i="15"/>
  <c r="M9" i="15"/>
  <c r="Q8" i="15"/>
  <c r="P8" i="15"/>
  <c r="O8" i="15"/>
  <c r="N8" i="15"/>
  <c r="M8" i="15"/>
  <c r="Q7" i="15"/>
  <c r="P7" i="15"/>
  <c r="O7" i="15"/>
  <c r="N7" i="15"/>
  <c r="M7" i="15"/>
  <c r="Q6" i="15"/>
  <c r="P6" i="15"/>
  <c r="O6" i="15"/>
  <c r="N6" i="15"/>
  <c r="M6" i="15"/>
  <c r="Q5" i="15"/>
  <c r="P5" i="15"/>
  <c r="O5" i="15"/>
  <c r="N5" i="15"/>
  <c r="Q20" i="15" l="1"/>
  <c r="P20" i="15"/>
  <c r="O20" i="15"/>
  <c r="N20" i="15"/>
  <c r="M20" i="15"/>
  <c r="Q19" i="15"/>
  <c r="P19" i="15"/>
  <c r="O19" i="15"/>
  <c r="N19" i="15"/>
  <c r="M19" i="15"/>
  <c r="V18" i="7" l="1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K4" i="10" l="1"/>
  <c r="B39" i="10" l="1"/>
  <c r="N3" i="15" l="1"/>
  <c r="M3" i="15"/>
  <c r="M5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AB5" i="7" s="1"/>
  <c r="AD4" i="7" l="1"/>
  <c r="AB11" i="7"/>
  <c r="AD18" i="7"/>
  <c r="I18" i="7" s="1"/>
  <c r="AA3" i="7"/>
  <c r="AB13" i="7"/>
  <c r="AA5" i="7"/>
  <c r="AA7" i="7"/>
  <c r="AA9" i="7"/>
  <c r="AA11" i="7"/>
  <c r="AA13" i="7"/>
  <c r="AA15" i="7"/>
  <c r="F15" i="7" s="1"/>
  <c r="AA17" i="7"/>
  <c r="F17" i="7" s="1"/>
  <c r="AB17" i="7"/>
  <c r="G17" i="7" s="1"/>
  <c r="AB9" i="7"/>
  <c r="AC11" i="7"/>
  <c r="AC17" i="7"/>
  <c r="H17" i="7" s="1"/>
  <c r="AB3" i="7"/>
  <c r="AD5" i="7"/>
  <c r="AD7" i="7"/>
  <c r="AD9" i="7"/>
  <c r="AD11" i="7"/>
  <c r="AD13" i="7"/>
  <c r="AD15" i="7"/>
  <c r="I15" i="7" s="1"/>
  <c r="AD17" i="7"/>
  <c r="I17" i="7" s="1"/>
  <c r="AC7" i="7"/>
  <c r="AC15" i="7"/>
  <c r="H15" i="7" s="1"/>
  <c r="AC3" i="7"/>
  <c r="AA4" i="7"/>
  <c r="AA6" i="7"/>
  <c r="AA8" i="7"/>
  <c r="AA10" i="7"/>
  <c r="AA12" i="7"/>
  <c r="AA14" i="7"/>
  <c r="AA16" i="7"/>
  <c r="F16" i="7" s="1"/>
  <c r="AA18" i="7"/>
  <c r="F18" i="7" s="1"/>
  <c r="AB7" i="7"/>
  <c r="AC5" i="7"/>
  <c r="AC9" i="7"/>
  <c r="AC13" i="7"/>
  <c r="AD3" i="7"/>
  <c r="AB4" i="7"/>
  <c r="AB6" i="7"/>
  <c r="AB8" i="7"/>
  <c r="AB10" i="7"/>
  <c r="AB12" i="7"/>
  <c r="AB14" i="7"/>
  <c r="AB16" i="7"/>
  <c r="G16" i="7" s="1"/>
  <c r="AB18" i="7"/>
  <c r="G18" i="7" s="1"/>
  <c r="AB15" i="7"/>
  <c r="G15" i="7" s="1"/>
  <c r="AC4" i="7"/>
  <c r="AC6" i="7"/>
  <c r="AC8" i="7"/>
  <c r="AC10" i="7"/>
  <c r="AC12" i="7"/>
  <c r="AC14" i="7"/>
  <c r="AC16" i="7"/>
  <c r="H16" i="7" s="1"/>
  <c r="AC18" i="7"/>
  <c r="H18" i="7" s="1"/>
  <c r="AD6" i="7"/>
  <c r="AD8" i="7"/>
  <c r="AD10" i="7"/>
  <c r="AD12" i="7"/>
  <c r="AD14" i="7"/>
  <c r="AD16" i="7"/>
  <c r="I16" i="7" s="1"/>
  <c r="G197" i="10"/>
  <c r="F197" i="10"/>
  <c r="E197" i="10"/>
  <c r="D197" i="10"/>
  <c r="B197" i="10"/>
  <c r="G196" i="10"/>
  <c r="F196" i="10"/>
  <c r="E196" i="10"/>
  <c r="D196" i="10"/>
  <c r="B196" i="10"/>
  <c r="G195" i="10"/>
  <c r="F195" i="10"/>
  <c r="E195" i="10"/>
  <c r="D195" i="10"/>
  <c r="B195" i="10"/>
  <c r="G194" i="10"/>
  <c r="F194" i="10"/>
  <c r="E194" i="10"/>
  <c r="D194" i="10"/>
  <c r="B194" i="10"/>
  <c r="G193" i="10"/>
  <c r="F193" i="10"/>
  <c r="E193" i="10"/>
  <c r="D193" i="10"/>
  <c r="B193" i="10"/>
  <c r="G192" i="10"/>
  <c r="F192" i="10"/>
  <c r="E192" i="10"/>
  <c r="D192" i="10"/>
  <c r="B192" i="10"/>
  <c r="G191" i="10"/>
  <c r="F191" i="10"/>
  <c r="E191" i="10"/>
  <c r="D191" i="10"/>
  <c r="B191" i="10"/>
  <c r="G190" i="10"/>
  <c r="F190" i="10"/>
  <c r="E190" i="10"/>
  <c r="D190" i="10"/>
  <c r="B190" i="10"/>
  <c r="G189" i="10"/>
  <c r="F189" i="10"/>
  <c r="E189" i="10"/>
  <c r="D189" i="10"/>
  <c r="B189" i="10"/>
  <c r="G188" i="10"/>
  <c r="F188" i="10"/>
  <c r="E188" i="10"/>
  <c r="D188" i="10"/>
  <c r="B188" i="10"/>
  <c r="G187" i="10"/>
  <c r="F187" i="10"/>
  <c r="E187" i="10"/>
  <c r="D187" i="10"/>
  <c r="B187" i="10"/>
  <c r="G186" i="10"/>
  <c r="F186" i="10"/>
  <c r="E186" i="10"/>
  <c r="D186" i="10"/>
  <c r="B186" i="10"/>
  <c r="G185" i="10"/>
  <c r="F185" i="10"/>
  <c r="E185" i="10"/>
  <c r="D185" i="10"/>
  <c r="B185" i="10"/>
  <c r="G184" i="10"/>
  <c r="F184" i="10"/>
  <c r="E184" i="10"/>
  <c r="D184" i="10"/>
  <c r="B184" i="10"/>
  <c r="G183" i="10"/>
  <c r="F183" i="10"/>
  <c r="E183" i="10"/>
  <c r="D183" i="10"/>
  <c r="B183" i="10"/>
  <c r="G182" i="10"/>
  <c r="F182" i="10"/>
  <c r="E182" i="10"/>
  <c r="D182" i="10"/>
  <c r="B182" i="10"/>
  <c r="G181" i="10"/>
  <c r="F181" i="10"/>
  <c r="E181" i="10"/>
  <c r="D181" i="10"/>
  <c r="B181" i="10"/>
  <c r="G180" i="10"/>
  <c r="F180" i="10"/>
  <c r="E180" i="10"/>
  <c r="D180" i="10"/>
  <c r="B180" i="10"/>
  <c r="G179" i="10"/>
  <c r="F179" i="10"/>
  <c r="E179" i="10"/>
  <c r="D179" i="10"/>
  <c r="B179" i="10"/>
  <c r="G178" i="10"/>
  <c r="F178" i="10"/>
  <c r="E178" i="10"/>
  <c r="D178" i="10"/>
  <c r="B178" i="10"/>
  <c r="G177" i="10"/>
  <c r="F177" i="10"/>
  <c r="E177" i="10"/>
  <c r="D177" i="10"/>
  <c r="B177" i="10"/>
  <c r="G176" i="10"/>
  <c r="F176" i="10"/>
  <c r="E176" i="10"/>
  <c r="D176" i="10"/>
  <c r="B176" i="10"/>
  <c r="G175" i="10"/>
  <c r="F175" i="10"/>
  <c r="E175" i="10"/>
  <c r="D175" i="10"/>
  <c r="B175" i="10"/>
  <c r="G174" i="10"/>
  <c r="F174" i="10"/>
  <c r="E174" i="10"/>
  <c r="D174" i="10"/>
  <c r="B174" i="10"/>
  <c r="G173" i="10"/>
  <c r="F173" i="10"/>
  <c r="E173" i="10"/>
  <c r="D173" i="10"/>
  <c r="B173" i="10"/>
  <c r="G172" i="10"/>
  <c r="F172" i="10"/>
  <c r="E172" i="10"/>
  <c r="D172" i="10"/>
  <c r="B172" i="10"/>
  <c r="G171" i="10"/>
  <c r="F171" i="10"/>
  <c r="E171" i="10"/>
  <c r="D171" i="10"/>
  <c r="B171" i="10"/>
  <c r="G170" i="10"/>
  <c r="F170" i="10"/>
  <c r="E170" i="10"/>
  <c r="D170" i="10"/>
  <c r="B170" i="10"/>
  <c r="G169" i="10"/>
  <c r="F169" i="10"/>
  <c r="E169" i="10"/>
  <c r="D169" i="10"/>
  <c r="B169" i="10"/>
  <c r="G168" i="10"/>
  <c r="F168" i="10"/>
  <c r="E168" i="10"/>
  <c r="D168" i="10"/>
  <c r="B168" i="10"/>
  <c r="G167" i="10"/>
  <c r="F167" i="10"/>
  <c r="E167" i="10"/>
  <c r="D167" i="10"/>
  <c r="B167" i="10"/>
  <c r="G166" i="10"/>
  <c r="F166" i="10"/>
  <c r="E166" i="10"/>
  <c r="D166" i="10"/>
  <c r="B166" i="10"/>
  <c r="G165" i="10"/>
  <c r="F165" i="10"/>
  <c r="E165" i="10"/>
  <c r="D165" i="10"/>
  <c r="B165" i="10"/>
  <c r="G164" i="10"/>
  <c r="F164" i="10"/>
  <c r="E164" i="10"/>
  <c r="D164" i="10"/>
  <c r="B164" i="10"/>
  <c r="G163" i="10"/>
  <c r="F163" i="10"/>
  <c r="E163" i="10"/>
  <c r="D163" i="10"/>
  <c r="B163" i="10"/>
  <c r="G162" i="10"/>
  <c r="F162" i="10"/>
  <c r="E162" i="10"/>
  <c r="D162" i="10"/>
  <c r="B162" i="10"/>
  <c r="G161" i="10"/>
  <c r="F161" i="10"/>
  <c r="E161" i="10"/>
  <c r="D161" i="10"/>
  <c r="B161" i="10"/>
  <c r="G160" i="10"/>
  <c r="F160" i="10"/>
  <c r="E160" i="10"/>
  <c r="D160" i="10"/>
  <c r="B160" i="10"/>
  <c r="G159" i="10"/>
  <c r="F159" i="10"/>
  <c r="E159" i="10"/>
  <c r="D159" i="10"/>
  <c r="B159" i="10"/>
  <c r="G158" i="10"/>
  <c r="F158" i="10"/>
  <c r="E158" i="10"/>
  <c r="D158" i="10"/>
  <c r="B158" i="10"/>
  <c r="G157" i="10"/>
  <c r="F157" i="10"/>
  <c r="E157" i="10"/>
  <c r="D157" i="10"/>
  <c r="B157" i="10"/>
  <c r="G156" i="10"/>
  <c r="F156" i="10"/>
  <c r="E156" i="10"/>
  <c r="D156" i="10"/>
  <c r="B156" i="10"/>
  <c r="G155" i="10"/>
  <c r="F155" i="10"/>
  <c r="E155" i="10"/>
  <c r="D155" i="10"/>
  <c r="B155" i="10"/>
  <c r="G154" i="10"/>
  <c r="F154" i="10"/>
  <c r="E154" i="10"/>
  <c r="D154" i="10"/>
  <c r="B154" i="10"/>
  <c r="G153" i="10"/>
  <c r="F153" i="10"/>
  <c r="E153" i="10"/>
  <c r="D153" i="10"/>
  <c r="B153" i="10"/>
  <c r="G152" i="10"/>
  <c r="F152" i="10"/>
  <c r="E152" i="10"/>
  <c r="D152" i="10"/>
  <c r="B152" i="10"/>
  <c r="G151" i="10"/>
  <c r="F151" i="10"/>
  <c r="E151" i="10"/>
  <c r="D151" i="10"/>
  <c r="B151" i="10"/>
  <c r="G150" i="10"/>
  <c r="F150" i="10"/>
  <c r="E150" i="10"/>
  <c r="D150" i="10"/>
  <c r="B150" i="10"/>
  <c r="G149" i="10"/>
  <c r="F149" i="10"/>
  <c r="E149" i="10"/>
  <c r="D149" i="10"/>
  <c r="B149" i="10"/>
  <c r="G148" i="10"/>
  <c r="F148" i="10"/>
  <c r="E148" i="10"/>
  <c r="D148" i="10"/>
  <c r="B148" i="10"/>
  <c r="G147" i="10"/>
  <c r="F147" i="10"/>
  <c r="E147" i="10"/>
  <c r="D147" i="10"/>
  <c r="B147" i="10"/>
  <c r="G146" i="10"/>
  <c r="F146" i="10"/>
  <c r="E146" i="10"/>
  <c r="D146" i="10"/>
  <c r="B146" i="10"/>
  <c r="G145" i="10"/>
  <c r="F145" i="10"/>
  <c r="E145" i="10"/>
  <c r="D145" i="10"/>
  <c r="B145" i="10"/>
  <c r="G144" i="10"/>
  <c r="F144" i="10"/>
  <c r="E144" i="10"/>
  <c r="D144" i="10"/>
  <c r="B144" i="10"/>
  <c r="G143" i="10"/>
  <c r="F143" i="10"/>
  <c r="E143" i="10"/>
  <c r="D143" i="10"/>
  <c r="B143" i="10"/>
  <c r="G142" i="10"/>
  <c r="F142" i="10"/>
  <c r="E142" i="10"/>
  <c r="D142" i="10"/>
  <c r="B142" i="10"/>
  <c r="G141" i="10"/>
  <c r="F141" i="10"/>
  <c r="E141" i="10"/>
  <c r="D141" i="10"/>
  <c r="B141" i="10"/>
  <c r="G140" i="10"/>
  <c r="F140" i="10"/>
  <c r="E140" i="10"/>
  <c r="D140" i="10"/>
  <c r="B140" i="10"/>
  <c r="G139" i="10"/>
  <c r="F139" i="10"/>
  <c r="E139" i="10"/>
  <c r="D139" i="10"/>
  <c r="B139" i="10"/>
  <c r="G138" i="10"/>
  <c r="F138" i="10"/>
  <c r="E138" i="10"/>
  <c r="D138" i="10"/>
  <c r="B138" i="10"/>
  <c r="G13" i="10"/>
  <c r="F13" i="10"/>
  <c r="E13" i="10"/>
  <c r="D13" i="10"/>
  <c r="B13" i="10"/>
  <c r="G102" i="10"/>
  <c r="F102" i="10"/>
  <c r="E102" i="10"/>
  <c r="D102" i="10"/>
  <c r="B102" i="10"/>
  <c r="G106" i="10"/>
  <c r="F106" i="10"/>
  <c r="E106" i="10"/>
  <c r="D106" i="10"/>
  <c r="B106" i="10"/>
  <c r="G76" i="10"/>
  <c r="F76" i="10"/>
  <c r="E76" i="10"/>
  <c r="D76" i="10"/>
  <c r="B76" i="10"/>
  <c r="G92" i="10"/>
  <c r="F92" i="10"/>
  <c r="E92" i="10"/>
  <c r="D92" i="10"/>
  <c r="B92" i="10"/>
  <c r="G4" i="10"/>
  <c r="F4" i="10"/>
  <c r="E4" i="10"/>
  <c r="D4" i="10"/>
  <c r="B4" i="10"/>
  <c r="G58" i="10"/>
  <c r="F58" i="10"/>
  <c r="E58" i="10"/>
  <c r="D58" i="10"/>
  <c r="B58" i="10"/>
  <c r="G79" i="10"/>
  <c r="F79" i="10"/>
  <c r="E79" i="10"/>
  <c r="D79" i="10"/>
  <c r="B79" i="10"/>
  <c r="G131" i="10"/>
  <c r="F131" i="10"/>
  <c r="E131" i="10"/>
  <c r="D131" i="10"/>
  <c r="B131" i="10"/>
  <c r="G41" i="10"/>
  <c r="F41" i="10"/>
  <c r="E41" i="10"/>
  <c r="D41" i="10"/>
  <c r="G9" i="10"/>
  <c r="F9" i="10"/>
  <c r="E9" i="10"/>
  <c r="D9" i="10"/>
  <c r="B9" i="10"/>
  <c r="G17" i="10"/>
  <c r="F17" i="10"/>
  <c r="E17" i="10"/>
  <c r="D17" i="10"/>
  <c r="B17" i="10"/>
  <c r="G137" i="10"/>
  <c r="F137" i="10"/>
  <c r="E137" i="10"/>
  <c r="D137" i="10"/>
  <c r="B137" i="10"/>
  <c r="G116" i="10"/>
  <c r="F116" i="10"/>
  <c r="E116" i="10"/>
  <c r="D116" i="10"/>
  <c r="B116" i="10"/>
  <c r="G25" i="10"/>
  <c r="F25" i="10"/>
  <c r="E25" i="10"/>
  <c r="D25" i="10"/>
  <c r="B25" i="10"/>
  <c r="G75" i="10"/>
  <c r="F75" i="10"/>
  <c r="E75" i="10"/>
  <c r="D75" i="10"/>
  <c r="B75" i="10"/>
  <c r="G7" i="10"/>
  <c r="F7" i="10"/>
  <c r="E7" i="10"/>
  <c r="D7" i="10"/>
  <c r="B7" i="10"/>
  <c r="G24" i="10"/>
  <c r="F24" i="10"/>
  <c r="E24" i="10"/>
  <c r="D24" i="10"/>
  <c r="B24" i="10"/>
  <c r="G127" i="10"/>
  <c r="F127" i="10"/>
  <c r="E127" i="10"/>
  <c r="D127" i="10"/>
  <c r="B127" i="10"/>
  <c r="G15" i="10"/>
  <c r="F15" i="10"/>
  <c r="E15" i="10"/>
  <c r="D15" i="10"/>
  <c r="B15" i="10"/>
  <c r="G16" i="10"/>
  <c r="F16" i="10"/>
  <c r="E16" i="10"/>
  <c r="D16" i="10"/>
  <c r="B16" i="10"/>
  <c r="G49" i="10"/>
  <c r="F49" i="10"/>
  <c r="E49" i="10"/>
  <c r="D49" i="10"/>
  <c r="B49" i="10"/>
  <c r="G27" i="10"/>
  <c r="F27" i="10"/>
  <c r="E27" i="10"/>
  <c r="D27" i="10"/>
  <c r="B27" i="10"/>
  <c r="G43" i="10"/>
  <c r="F43" i="10"/>
  <c r="E43" i="10"/>
  <c r="D43" i="10"/>
  <c r="B43" i="10"/>
  <c r="G107" i="10"/>
  <c r="F107" i="10"/>
  <c r="E107" i="10"/>
  <c r="D107" i="10"/>
  <c r="B107" i="10"/>
  <c r="G18" i="10"/>
  <c r="F18" i="10"/>
  <c r="E18" i="10"/>
  <c r="D18" i="10"/>
  <c r="B18" i="10"/>
  <c r="G59" i="10"/>
  <c r="F59" i="10"/>
  <c r="E59" i="10"/>
  <c r="D59" i="10"/>
  <c r="B59" i="10"/>
  <c r="G45" i="10"/>
  <c r="F45" i="10"/>
  <c r="E45" i="10"/>
  <c r="D45" i="10"/>
  <c r="B45" i="10"/>
  <c r="G80" i="10"/>
  <c r="F80" i="10"/>
  <c r="E80" i="10"/>
  <c r="D80" i="10"/>
  <c r="B80" i="10"/>
  <c r="G52" i="10"/>
  <c r="F52" i="10"/>
  <c r="E52" i="10"/>
  <c r="D52" i="10"/>
  <c r="B52" i="10"/>
  <c r="G125" i="10"/>
  <c r="F125" i="10"/>
  <c r="E125" i="10"/>
  <c r="D125" i="10"/>
  <c r="B125" i="10"/>
  <c r="G91" i="10"/>
  <c r="F91" i="10"/>
  <c r="E91" i="10"/>
  <c r="D91" i="10"/>
  <c r="B91" i="10"/>
  <c r="G61" i="10"/>
  <c r="F61" i="10"/>
  <c r="E61" i="10"/>
  <c r="D61" i="10"/>
  <c r="B61" i="10"/>
  <c r="G100" i="10"/>
  <c r="F100" i="10"/>
  <c r="E100" i="10"/>
  <c r="D100" i="10"/>
  <c r="B100" i="10"/>
  <c r="G84" i="10"/>
  <c r="F84" i="10"/>
  <c r="E84" i="10"/>
  <c r="D84" i="10"/>
  <c r="B84" i="10"/>
  <c r="G133" i="10"/>
  <c r="F133" i="10"/>
  <c r="E133" i="10"/>
  <c r="D133" i="10"/>
  <c r="B133" i="10"/>
  <c r="G112" i="10"/>
  <c r="F112" i="10"/>
  <c r="E112" i="10"/>
  <c r="D112" i="10"/>
  <c r="B112" i="10"/>
  <c r="G108" i="10"/>
  <c r="F108" i="10"/>
  <c r="E108" i="10"/>
  <c r="D108" i="10"/>
  <c r="B108" i="10"/>
  <c r="G32" i="10"/>
  <c r="F32" i="10"/>
  <c r="E32" i="10"/>
  <c r="D32" i="10"/>
  <c r="B32" i="10"/>
  <c r="G89" i="10"/>
  <c r="F89" i="10"/>
  <c r="E89" i="10"/>
  <c r="D89" i="10"/>
  <c r="B89" i="10"/>
  <c r="G68" i="10"/>
  <c r="F68" i="10"/>
  <c r="E68" i="10"/>
  <c r="D68" i="10"/>
  <c r="B68" i="10"/>
  <c r="G3" i="10"/>
  <c r="F3" i="10"/>
  <c r="E3" i="10"/>
  <c r="D3" i="10"/>
  <c r="B3" i="10"/>
  <c r="G110" i="10"/>
  <c r="F110" i="10"/>
  <c r="E110" i="10"/>
  <c r="D110" i="10"/>
  <c r="B110" i="10"/>
  <c r="G19" i="10"/>
  <c r="F19" i="10"/>
  <c r="E19" i="10"/>
  <c r="D19" i="10"/>
  <c r="B19" i="10"/>
  <c r="G129" i="10"/>
  <c r="F129" i="10"/>
  <c r="E129" i="10"/>
  <c r="D129" i="10"/>
  <c r="B129" i="10"/>
  <c r="G85" i="10"/>
  <c r="F85" i="10"/>
  <c r="E85" i="10"/>
  <c r="D85" i="10"/>
  <c r="B85" i="10"/>
  <c r="G53" i="10"/>
  <c r="F53" i="10"/>
  <c r="E53" i="10"/>
  <c r="D53" i="10"/>
  <c r="B53" i="10"/>
  <c r="G128" i="10"/>
  <c r="F128" i="10"/>
  <c r="E128" i="10"/>
  <c r="D128" i="10"/>
  <c r="B128" i="10"/>
  <c r="G121" i="10"/>
  <c r="F121" i="10"/>
  <c r="E121" i="10"/>
  <c r="D121" i="10"/>
  <c r="B121" i="10"/>
  <c r="G29" i="10"/>
  <c r="F29" i="10"/>
  <c r="E29" i="10"/>
  <c r="D29" i="10"/>
  <c r="B29" i="10"/>
  <c r="G111" i="10"/>
  <c r="F111" i="10"/>
  <c r="E111" i="10"/>
  <c r="D111" i="10"/>
  <c r="B111" i="10"/>
  <c r="G42" i="10"/>
  <c r="F42" i="10"/>
  <c r="E42" i="10"/>
  <c r="D42" i="10"/>
  <c r="B42" i="10"/>
  <c r="G14" i="10"/>
  <c r="F14" i="10"/>
  <c r="E14" i="10"/>
  <c r="D14" i="10"/>
  <c r="B14" i="10"/>
  <c r="G97" i="10"/>
  <c r="F97" i="10"/>
  <c r="E97" i="10"/>
  <c r="D97" i="10"/>
  <c r="B97" i="10"/>
  <c r="G126" i="10"/>
  <c r="F126" i="10"/>
  <c r="E126" i="10"/>
  <c r="D126" i="10"/>
  <c r="B126" i="10"/>
  <c r="G73" i="10"/>
  <c r="F73" i="10"/>
  <c r="E73" i="10"/>
  <c r="D73" i="10"/>
  <c r="B73" i="10"/>
  <c r="G56" i="10"/>
  <c r="F56" i="10"/>
  <c r="E56" i="10"/>
  <c r="D56" i="10"/>
  <c r="B56" i="10"/>
  <c r="G40" i="10"/>
  <c r="F40" i="10"/>
  <c r="E40" i="10"/>
  <c r="D40" i="10"/>
  <c r="B40" i="10"/>
  <c r="G123" i="10"/>
  <c r="F123" i="10"/>
  <c r="E123" i="10"/>
  <c r="D123" i="10"/>
  <c r="B123" i="10"/>
  <c r="G33" i="10"/>
  <c r="F33" i="10"/>
  <c r="E33" i="10"/>
  <c r="D33" i="10"/>
  <c r="B33" i="10"/>
  <c r="G104" i="10"/>
  <c r="F104" i="10"/>
  <c r="E104" i="10"/>
  <c r="D104" i="10"/>
  <c r="B104" i="10"/>
  <c r="G5" i="10"/>
  <c r="F5" i="10"/>
  <c r="E5" i="10"/>
  <c r="D5" i="10"/>
  <c r="B5" i="10"/>
  <c r="G120" i="10"/>
  <c r="F120" i="10"/>
  <c r="E120" i="10"/>
  <c r="D120" i="10"/>
  <c r="B120" i="10"/>
  <c r="G62" i="10"/>
  <c r="F62" i="10"/>
  <c r="E62" i="10"/>
  <c r="D62" i="10"/>
  <c r="B62" i="10"/>
  <c r="G136" i="10"/>
  <c r="F136" i="10"/>
  <c r="E136" i="10"/>
  <c r="D136" i="10"/>
  <c r="B136" i="10"/>
  <c r="G35" i="10"/>
  <c r="F35" i="10"/>
  <c r="E35" i="10"/>
  <c r="D35" i="10"/>
  <c r="B35" i="10"/>
  <c r="G23" i="10"/>
  <c r="F23" i="10"/>
  <c r="E23" i="10"/>
  <c r="D23" i="10"/>
  <c r="B23" i="10"/>
  <c r="G113" i="10"/>
  <c r="F113" i="10"/>
  <c r="E113" i="10"/>
  <c r="D113" i="10"/>
  <c r="B113" i="10"/>
  <c r="G67" i="10"/>
  <c r="F67" i="10"/>
  <c r="E67" i="10"/>
  <c r="D67" i="10"/>
  <c r="B67" i="10"/>
  <c r="G38" i="10"/>
  <c r="F38" i="10"/>
  <c r="E38" i="10"/>
  <c r="D38" i="10"/>
  <c r="B38" i="10"/>
  <c r="G28" i="10"/>
  <c r="F28" i="10"/>
  <c r="E28" i="10"/>
  <c r="D28" i="10"/>
  <c r="B28" i="10"/>
  <c r="G72" i="10"/>
  <c r="F72" i="10"/>
  <c r="E72" i="10"/>
  <c r="D72" i="10"/>
  <c r="B72" i="10"/>
  <c r="G64" i="10"/>
  <c r="F64" i="10"/>
  <c r="E64" i="10"/>
  <c r="D64" i="10"/>
  <c r="B64" i="10"/>
  <c r="G6" i="10"/>
  <c r="F6" i="10"/>
  <c r="E6" i="10"/>
  <c r="D6" i="10"/>
  <c r="B6" i="10"/>
  <c r="G70" i="10"/>
  <c r="F70" i="10"/>
  <c r="E70" i="10"/>
  <c r="D70" i="10"/>
  <c r="B70" i="10"/>
  <c r="G122" i="10"/>
  <c r="F122" i="10"/>
  <c r="E122" i="10"/>
  <c r="D122" i="10"/>
  <c r="B122" i="10"/>
  <c r="G95" i="10"/>
  <c r="F95" i="10"/>
  <c r="E95" i="10"/>
  <c r="D95" i="10"/>
  <c r="B95" i="10"/>
  <c r="G10" i="10"/>
  <c r="F10" i="10"/>
  <c r="E10" i="10"/>
  <c r="D10" i="10"/>
  <c r="B10" i="10"/>
  <c r="G12" i="10"/>
  <c r="F12" i="10"/>
  <c r="E12" i="10"/>
  <c r="D12" i="10"/>
  <c r="B12" i="10"/>
  <c r="G46" i="10"/>
  <c r="F46" i="10"/>
  <c r="E46" i="10"/>
  <c r="D46" i="10"/>
  <c r="B46" i="10"/>
  <c r="G39" i="10"/>
  <c r="F39" i="10"/>
  <c r="E39" i="10"/>
  <c r="D39" i="10"/>
  <c r="G117" i="10"/>
  <c r="F117" i="10"/>
  <c r="E117" i="10"/>
  <c r="D117" i="10"/>
  <c r="B117" i="10"/>
  <c r="G31" i="10"/>
  <c r="F31" i="10"/>
  <c r="E31" i="10"/>
  <c r="D31" i="10"/>
  <c r="B31" i="10"/>
  <c r="G55" i="10"/>
  <c r="F55" i="10"/>
  <c r="E55" i="10"/>
  <c r="D55" i="10"/>
  <c r="B55" i="10"/>
  <c r="G134" i="10"/>
  <c r="F134" i="10"/>
  <c r="E134" i="10"/>
  <c r="D134" i="10"/>
  <c r="B134" i="10"/>
  <c r="G115" i="10"/>
  <c r="F115" i="10"/>
  <c r="E115" i="10"/>
  <c r="D115" i="10"/>
  <c r="B115" i="10"/>
  <c r="G78" i="10"/>
  <c r="F78" i="10"/>
  <c r="E78" i="10"/>
  <c r="D78" i="10"/>
  <c r="B78" i="10"/>
  <c r="G63" i="10"/>
  <c r="F63" i="10"/>
  <c r="E63" i="10"/>
  <c r="D63" i="10"/>
  <c r="B63" i="10"/>
  <c r="G119" i="10"/>
  <c r="F119" i="10"/>
  <c r="E119" i="10"/>
  <c r="D119" i="10"/>
  <c r="B119" i="10"/>
  <c r="G86" i="10"/>
  <c r="F86" i="10"/>
  <c r="E86" i="10"/>
  <c r="D86" i="10"/>
  <c r="B86" i="10"/>
  <c r="G130" i="10"/>
  <c r="F130" i="10"/>
  <c r="E130" i="10"/>
  <c r="D130" i="10"/>
  <c r="B130" i="10"/>
  <c r="G47" i="10"/>
  <c r="F47" i="10"/>
  <c r="E47" i="10"/>
  <c r="D47" i="10"/>
  <c r="B47" i="10"/>
  <c r="G48" i="10"/>
  <c r="F48" i="10"/>
  <c r="E48" i="10"/>
  <c r="D48" i="10"/>
  <c r="B48" i="10"/>
  <c r="G105" i="10"/>
  <c r="F105" i="10"/>
  <c r="E105" i="10"/>
  <c r="D105" i="10"/>
  <c r="B105" i="10"/>
  <c r="G22" i="10"/>
  <c r="F22" i="10"/>
  <c r="E22" i="10"/>
  <c r="D22" i="10"/>
  <c r="B22" i="10"/>
  <c r="G11" i="10"/>
  <c r="F11" i="10"/>
  <c r="E11" i="10"/>
  <c r="D11" i="10"/>
  <c r="B11" i="10"/>
  <c r="G109" i="10"/>
  <c r="F109" i="10"/>
  <c r="E109" i="10"/>
  <c r="D109" i="10"/>
  <c r="B109" i="10"/>
  <c r="G87" i="10"/>
  <c r="F87" i="10"/>
  <c r="E87" i="10"/>
  <c r="D87" i="10"/>
  <c r="B87" i="10"/>
  <c r="G57" i="10"/>
  <c r="F57" i="10"/>
  <c r="E57" i="10"/>
  <c r="D57" i="10"/>
  <c r="B57" i="10"/>
  <c r="G65" i="10"/>
  <c r="F65" i="10"/>
  <c r="E65" i="10"/>
  <c r="D65" i="10"/>
  <c r="B65" i="10"/>
  <c r="G103" i="10"/>
  <c r="F103" i="10"/>
  <c r="E103" i="10"/>
  <c r="D103" i="10"/>
  <c r="B103" i="10"/>
  <c r="G30" i="10"/>
  <c r="F30" i="10"/>
  <c r="E30" i="10"/>
  <c r="D30" i="10"/>
  <c r="B30" i="10"/>
  <c r="G83" i="10"/>
  <c r="F83" i="10"/>
  <c r="E83" i="10"/>
  <c r="D83" i="10"/>
  <c r="B83" i="10"/>
  <c r="G77" i="10"/>
  <c r="F77" i="10"/>
  <c r="E77" i="10"/>
  <c r="D77" i="10"/>
  <c r="B77" i="10"/>
  <c r="G98" i="10"/>
  <c r="F98" i="10"/>
  <c r="E98" i="10"/>
  <c r="D98" i="10"/>
  <c r="B98" i="10"/>
  <c r="G90" i="10"/>
  <c r="F90" i="10"/>
  <c r="E90" i="10"/>
  <c r="D90" i="10"/>
  <c r="B90" i="10"/>
  <c r="G94" i="10"/>
  <c r="F94" i="10"/>
  <c r="E94" i="10"/>
  <c r="D94" i="10"/>
  <c r="B94" i="10"/>
  <c r="G74" i="10"/>
  <c r="F74" i="10"/>
  <c r="E74" i="10"/>
  <c r="D74" i="10"/>
  <c r="B74" i="10"/>
  <c r="G71" i="10"/>
  <c r="F71" i="10"/>
  <c r="E71" i="10"/>
  <c r="D71" i="10"/>
  <c r="B71" i="10"/>
  <c r="G101" i="10"/>
  <c r="F101" i="10"/>
  <c r="E101" i="10"/>
  <c r="D101" i="10"/>
  <c r="B101" i="10"/>
  <c r="G132" i="10"/>
  <c r="F132" i="10"/>
  <c r="E132" i="10"/>
  <c r="D132" i="10"/>
  <c r="B132" i="10"/>
  <c r="G8" i="10"/>
  <c r="F8" i="10"/>
  <c r="E8" i="10"/>
  <c r="D8" i="10"/>
  <c r="B8" i="10"/>
  <c r="G20" i="10"/>
  <c r="F20" i="10"/>
  <c r="E20" i="10"/>
  <c r="D20" i="10"/>
  <c r="B20" i="10"/>
  <c r="G88" i="10"/>
  <c r="F88" i="10"/>
  <c r="E88" i="10"/>
  <c r="D88" i="10"/>
  <c r="B88" i="10"/>
  <c r="G96" i="10"/>
  <c r="F96" i="10"/>
  <c r="E96" i="10"/>
  <c r="D96" i="10"/>
  <c r="B96" i="10"/>
  <c r="G99" i="10"/>
  <c r="F99" i="10"/>
  <c r="E99" i="10"/>
  <c r="D99" i="10"/>
  <c r="B99" i="10"/>
  <c r="G82" i="10"/>
  <c r="F82" i="10"/>
  <c r="E82" i="10"/>
  <c r="D82" i="10"/>
  <c r="B82" i="10"/>
  <c r="G135" i="10"/>
  <c r="F135" i="10"/>
  <c r="E135" i="10"/>
  <c r="D135" i="10"/>
  <c r="B135" i="10"/>
  <c r="G34" i="10"/>
  <c r="F34" i="10"/>
  <c r="E34" i="10"/>
  <c r="D34" i="10"/>
  <c r="B34" i="10"/>
  <c r="G60" i="10"/>
  <c r="F60" i="10"/>
  <c r="E60" i="10"/>
  <c r="D60" i="10"/>
  <c r="B60" i="10"/>
  <c r="G37" i="10"/>
  <c r="F37" i="10"/>
  <c r="E37" i="10"/>
  <c r="D37" i="10"/>
  <c r="B37" i="10"/>
  <c r="G118" i="10"/>
  <c r="F118" i="10"/>
  <c r="E118" i="10"/>
  <c r="D118" i="10"/>
  <c r="B118" i="10"/>
  <c r="G21" i="10"/>
  <c r="F21" i="10"/>
  <c r="E21" i="10"/>
  <c r="D21" i="10"/>
  <c r="B21" i="10"/>
  <c r="G124" i="10"/>
  <c r="F124" i="10"/>
  <c r="E124" i="10"/>
  <c r="D124" i="10"/>
  <c r="B124" i="10"/>
  <c r="G26" i="10"/>
  <c r="F26" i="10"/>
  <c r="E26" i="10"/>
  <c r="D26" i="10"/>
  <c r="B26" i="10"/>
  <c r="G114" i="10"/>
  <c r="F114" i="10"/>
  <c r="E114" i="10"/>
  <c r="D114" i="10"/>
  <c r="B114" i="10"/>
  <c r="G66" i="10"/>
  <c r="F66" i="10"/>
  <c r="E66" i="10"/>
  <c r="D66" i="10"/>
  <c r="B66" i="10"/>
  <c r="G93" i="10"/>
  <c r="F93" i="10"/>
  <c r="E93" i="10"/>
  <c r="D93" i="10"/>
  <c r="B93" i="10"/>
  <c r="G36" i="10"/>
  <c r="F36" i="10"/>
  <c r="E36" i="10"/>
  <c r="D36" i="10"/>
  <c r="B36" i="10"/>
  <c r="G69" i="10"/>
  <c r="F69" i="10"/>
  <c r="E69" i="10"/>
  <c r="D69" i="10"/>
  <c r="B69" i="10"/>
  <c r="G81" i="10"/>
  <c r="F81" i="10"/>
  <c r="E81" i="10"/>
  <c r="D81" i="10"/>
  <c r="B81" i="10"/>
  <c r="G44" i="10"/>
  <c r="F44" i="10"/>
  <c r="E44" i="10"/>
  <c r="D44" i="10"/>
  <c r="B44" i="10"/>
  <c r="G50" i="10"/>
  <c r="F50" i="10"/>
  <c r="E50" i="10"/>
  <c r="D50" i="10"/>
  <c r="B50" i="10"/>
  <c r="G54" i="10"/>
  <c r="F54" i="10"/>
  <c r="E54" i="10"/>
  <c r="D54" i="10"/>
  <c r="B54" i="10"/>
  <c r="G51" i="10"/>
  <c r="F51" i="10"/>
  <c r="E51" i="10"/>
  <c r="D51" i="10"/>
  <c r="B51" i="10"/>
  <c r="D2" i="9" l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J15" i="7"/>
  <c r="J17" i="7"/>
  <c r="J14" i="7"/>
  <c r="J13" i="7"/>
  <c r="J12" i="7"/>
  <c r="J11" i="7"/>
  <c r="J10" i="7"/>
  <c r="J18" i="7"/>
  <c r="J9" i="7"/>
  <c r="J8" i="7"/>
  <c r="J7" i="7"/>
  <c r="J6" i="7"/>
  <c r="J16" i="7"/>
  <c r="J5" i="7"/>
  <c r="J4" i="7"/>
  <c r="J3" i="7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Y17" i="7"/>
  <c r="Y16" i="7"/>
  <c r="Y15" i="7"/>
  <c r="Y14" i="7"/>
  <c r="Y13" i="7"/>
  <c r="Y11" i="7"/>
  <c r="Y10" i="7"/>
  <c r="Y12" i="7"/>
  <c r="Y9" i="7"/>
  <c r="Y8" i="7"/>
  <c r="Y7" i="7"/>
  <c r="Y6" i="7"/>
  <c r="Y5" i="7"/>
  <c r="Y4" i="7"/>
  <c r="Y3" i="7"/>
  <c r="Y18" i="7"/>
  <c r="E2" i="9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E1" i="10"/>
  <c r="T9" i="7"/>
  <c r="T17" i="7"/>
  <c r="D17" i="7" s="1"/>
  <c r="T14" i="7"/>
  <c r="T13" i="7"/>
  <c r="T10" i="7"/>
  <c r="D10" i="7" s="1"/>
  <c r="T12" i="7"/>
  <c r="T4" i="7"/>
  <c r="T11" i="7"/>
  <c r="T3" i="7"/>
  <c r="D3" i="7" s="1"/>
  <c r="T18" i="7"/>
  <c r="T15" i="7"/>
  <c r="T6" i="7"/>
  <c r="T5" i="7"/>
  <c r="T16" i="7"/>
  <c r="T8" i="7"/>
  <c r="T7" i="7"/>
  <c r="D5" i="7" l="1"/>
  <c r="D4" i="7"/>
  <c r="D11" i="7"/>
  <c r="D12" i="7"/>
  <c r="D8" i="7"/>
  <c r="D6" i="7"/>
  <c r="D14" i="7"/>
  <c r="D9" i="7"/>
  <c r="D13" i="7"/>
  <c r="D15" i="7"/>
  <c r="D18" i="7"/>
  <c r="D7" i="7"/>
  <c r="D16" i="7"/>
</calcChain>
</file>

<file path=xl/sharedStrings.xml><?xml version="1.0" encoding="utf-8"?>
<sst xmlns="http://schemas.openxmlformats.org/spreadsheetml/2006/main" count="4649" uniqueCount="1031">
  <si>
    <t>Player</t>
  </si>
  <si>
    <t>Pos</t>
  </si>
  <si>
    <t>Team</t>
  </si>
  <si>
    <t>Owner</t>
  </si>
  <si>
    <t>Bid</t>
  </si>
  <si>
    <t>Email Auction Notes and Rules</t>
  </si>
  <si>
    <t>Jimmy</t>
  </si>
  <si>
    <t>Paul/Kel</t>
  </si>
  <si>
    <t>Brad</t>
  </si>
  <si>
    <t>Dave</t>
  </si>
  <si>
    <t>Graham</t>
  </si>
  <si>
    <t>Mo</t>
  </si>
  <si>
    <t>Bolshy</t>
  </si>
  <si>
    <t>Andy</t>
  </si>
  <si>
    <t>Pete</t>
  </si>
  <si>
    <t>Fid</t>
  </si>
  <si>
    <t>John M</t>
  </si>
  <si>
    <t>John W</t>
  </si>
  <si>
    <t>Nigel</t>
  </si>
  <si>
    <t>Griff</t>
  </si>
  <si>
    <t>Rob/Steve</t>
  </si>
  <si>
    <t>Antony</t>
  </si>
  <si>
    <t>Team Name</t>
  </si>
  <si>
    <t>Enter the Bid amount in mulitples of £100k, where £100k=0.1, £1,000,000=1.0, £5,100,000=5.1</t>
  </si>
  <si>
    <t>Release</t>
  </si>
  <si>
    <t>Check the Funds tab to see the amount of money you have left to spend</t>
  </si>
  <si>
    <t>If a successful bid will take your overall squad number to more than 18 you must be available at bid-closing time to nominate a player to release. If you know already who you plan to release, enter the player's name in the Release column</t>
  </si>
  <si>
    <t>GK</t>
  </si>
  <si>
    <t>Def</t>
  </si>
  <si>
    <t>Mid</t>
  </si>
  <si>
    <t>Fwd</t>
  </si>
  <si>
    <t>Andy Clucas</t>
  </si>
  <si>
    <t>Nigel Hughes</t>
  </si>
  <si>
    <t>Winner</t>
  </si>
  <si>
    <t>Howard Bradley</t>
  </si>
  <si>
    <t>Mo Sudell</t>
  </si>
  <si>
    <t>Paul Fairhurst</t>
  </si>
  <si>
    <t>Ref</t>
  </si>
  <si>
    <t>Cat</t>
  </si>
  <si>
    <t>Sort</t>
  </si>
  <si>
    <t>Opening</t>
  </si>
  <si>
    <t>Released</t>
  </si>
  <si>
    <t>NHU</t>
  </si>
  <si>
    <t>HB</t>
  </si>
  <si>
    <t>GM</t>
  </si>
  <si>
    <t>CG</t>
  </si>
  <si>
    <t>JM</t>
  </si>
  <si>
    <t>NH</t>
  </si>
  <si>
    <t>ACL</t>
  </si>
  <si>
    <t>Balance</t>
  </si>
  <si>
    <t>ID</t>
  </si>
  <si>
    <t>Southampton</t>
  </si>
  <si>
    <t>Watford</t>
  </si>
  <si>
    <t>Everton</t>
  </si>
  <si>
    <t>Chelsea</t>
  </si>
  <si>
    <t>PFA</t>
  </si>
  <si>
    <t>CH</t>
  </si>
  <si>
    <t>Carl Hogg</t>
  </si>
  <si>
    <t>Dave Sumner</t>
  </si>
  <si>
    <t>Breast Homage Albion</t>
  </si>
  <si>
    <t>Chris Griffin</t>
  </si>
  <si>
    <t>The Jordi Gomez Love-in</t>
  </si>
  <si>
    <t>Graham Miller</t>
  </si>
  <si>
    <t>Sporting Anattyjacket</t>
  </si>
  <si>
    <t>Brush It, Munch And Gag Back</t>
  </si>
  <si>
    <t>John Murphy</t>
  </si>
  <si>
    <t>Jean Pierre's Tap-ins</t>
  </si>
  <si>
    <t>Nigel Heyes</t>
  </si>
  <si>
    <t>Real Madridicule United</t>
  </si>
  <si>
    <t>Atletico Standish</t>
  </si>
  <si>
    <t>Earby Blues</t>
  </si>
  <si>
    <t>Hogg's Roast FC</t>
  </si>
  <si>
    <t>Fulham</t>
  </si>
  <si>
    <t>Arsenal</t>
  </si>
  <si>
    <t>Bournemouth</t>
  </si>
  <si>
    <t>Reading</t>
  </si>
  <si>
    <t>Brentford</t>
  </si>
  <si>
    <t>Millwall</t>
  </si>
  <si>
    <t>Liverpool</t>
  </si>
  <si>
    <t>Burnley</t>
  </si>
  <si>
    <t>To make a bid for a player, select your name from the drop-down list.</t>
  </si>
  <si>
    <t>The 'Defenders Free' tab (if completed) shows how many keepers and defenders can still be bought for each team. Only 5 defenders are permitted in the pool from any one real club</t>
  </si>
  <si>
    <t>Spend</t>
  </si>
  <si>
    <t>GK Signed</t>
  </si>
  <si>
    <t>Def Signed</t>
  </si>
  <si>
    <t>GK Available</t>
  </si>
  <si>
    <t>Def Available</t>
  </si>
  <si>
    <t>Aston Villa</t>
  </si>
  <si>
    <t>Birmingham City</t>
  </si>
  <si>
    <t>Blackburn Rovers</t>
  </si>
  <si>
    <t>Brighton &amp; Hove Albion</t>
  </si>
  <si>
    <t>Bristol City</t>
  </si>
  <si>
    <t>Cardiff City</t>
  </si>
  <si>
    <t>Crystal Palace</t>
  </si>
  <si>
    <t>Derby County</t>
  </si>
  <si>
    <t>Huddersfield Town</t>
  </si>
  <si>
    <t>Hull City</t>
  </si>
  <si>
    <t>Leeds United</t>
  </si>
  <si>
    <t>Leicester City</t>
  </si>
  <si>
    <t>Manchester City</t>
  </si>
  <si>
    <t>Manchester United</t>
  </si>
  <si>
    <t>Middlesbrough</t>
  </si>
  <si>
    <t>Newcastle United</t>
  </si>
  <si>
    <t>Norwich City</t>
  </si>
  <si>
    <t>Nottingham Forest</t>
  </si>
  <si>
    <t>Preston North End</t>
  </si>
  <si>
    <t>Queens Park Rangers</t>
  </si>
  <si>
    <t>Sheffield United</t>
  </si>
  <si>
    <t>Sheffield Wednesday</t>
  </si>
  <si>
    <t>Stoke City</t>
  </si>
  <si>
    <t>Swansea City</t>
  </si>
  <si>
    <t>Tottenham Hotspur</t>
  </si>
  <si>
    <t>West Bromwich Albion</t>
  </si>
  <si>
    <t>West Ham United</t>
  </si>
  <si>
    <t>Wigan Athletic</t>
  </si>
  <si>
    <t>Wolverhampton Wanderers</t>
  </si>
  <si>
    <t>Grand Total</t>
  </si>
  <si>
    <t>Count of Player</t>
  </si>
  <si>
    <t>Funds:</t>
  </si>
  <si>
    <t>Defenders:</t>
  </si>
  <si>
    <t>Players:</t>
  </si>
  <si>
    <t>Signed:</t>
  </si>
  <si>
    <t>All owned players prior to this auction, for information</t>
  </si>
  <si>
    <t xml:space="preserve">Squads: </t>
  </si>
  <si>
    <t>Number of players by position per Owner prior to this auction, for information</t>
  </si>
  <si>
    <t>Submitting:</t>
  </si>
  <si>
    <t>Deadlines:</t>
  </si>
  <si>
    <r>
      <t xml:space="preserve">Sort </t>
    </r>
    <r>
      <rPr>
        <b/>
        <sz val="10"/>
        <color indexed="55"/>
        <rFont val="Calibri"/>
        <family val="2"/>
      </rPr>
      <t>↕</t>
    </r>
  </si>
  <si>
    <t>Latest Round Spend</t>
  </si>
  <si>
    <t>SW</t>
  </si>
  <si>
    <t>Steve Waterhouse</t>
  </si>
  <si>
    <t>Liam Murphy</t>
  </si>
  <si>
    <t>Barnsley</t>
  </si>
  <si>
    <t>JB</t>
  </si>
  <si>
    <t>10 Man Wigan</t>
  </si>
  <si>
    <t>20Legend</t>
  </si>
  <si>
    <t>Charlton Athletic</t>
  </si>
  <si>
    <t>Luton Town</t>
  </si>
  <si>
    <r>
      <t xml:space="preserve">From DLC Pool Pivot </t>
    </r>
    <r>
      <rPr>
        <sz val="10"/>
        <color theme="0" tint="-0.34998626667073579"/>
        <rFont val="Calibri"/>
        <family val="2"/>
      </rPr>
      <t>↓</t>
    </r>
    <r>
      <rPr>
        <sz val="10"/>
        <color theme="0" tint="-0.34998626667073579"/>
        <rFont val="Arial"/>
        <family val="2"/>
      </rPr>
      <t xml:space="preserve"> (admin only)</t>
    </r>
  </si>
  <si>
    <t>Fiorentina</t>
  </si>
  <si>
    <t>*</t>
  </si>
  <si>
    <t>Inter Milan</t>
  </si>
  <si>
    <r>
      <t xml:space="preserve">When you have decided on your bids, send a simple list of Player Ref numbers and Bid Amount via email or WhatsApp to Chris Griffin at </t>
    </r>
    <r>
      <rPr>
        <i/>
        <sz val="12"/>
        <color indexed="10"/>
        <rFont val="Arial"/>
        <family val="2"/>
      </rPr>
      <t>cgriffin18@hotmail.com</t>
    </r>
  </si>
  <si>
    <t>Vacancy #3</t>
  </si>
  <si>
    <t>V3</t>
  </si>
  <si>
    <t>You can only bid for a maximum of two goalkeepers in the first two rounds of the auction</t>
  </si>
  <si>
    <t>Paul Greenwood</t>
  </si>
  <si>
    <t>PG</t>
  </si>
  <si>
    <t>FWD</t>
  </si>
  <si>
    <t>DEF</t>
  </si>
  <si>
    <t>MID</t>
  </si>
  <si>
    <t>TOT</t>
  </si>
  <si>
    <t>OK</t>
  </si>
  <si>
    <t>Sum of Bid</t>
  </si>
  <si>
    <t>High</t>
  </si>
  <si>
    <t>Single</t>
  </si>
  <si>
    <t>Row Labels</t>
  </si>
  <si>
    <t>A</t>
  </si>
  <si>
    <t>Middlesbro</t>
  </si>
  <si>
    <t>Martin Dubravka</t>
  </si>
  <si>
    <t>Newcastle</t>
  </si>
  <si>
    <t>Ederson</t>
  </si>
  <si>
    <t>Man C</t>
  </si>
  <si>
    <t>Birmingham</t>
  </si>
  <si>
    <t>Lukasz Fabianski</t>
  </si>
  <si>
    <t>West Ham</t>
  </si>
  <si>
    <t>Sam Johnstone</t>
  </si>
  <si>
    <t>West Brom</t>
  </si>
  <si>
    <t>Thomas Kaminski</t>
  </si>
  <si>
    <t>Blackburn</t>
  </si>
  <si>
    <t>Norwich</t>
  </si>
  <si>
    <t>Hugo Lloris</t>
  </si>
  <si>
    <t>Spurs</t>
  </si>
  <si>
    <t>Emiliano Martinez</t>
  </si>
  <si>
    <t>Villa</t>
  </si>
  <si>
    <t>Illan Meslier</t>
  </si>
  <si>
    <t>Leeds</t>
  </si>
  <si>
    <t>Wolves</t>
  </si>
  <si>
    <t>Jordan Pickford</t>
  </si>
  <si>
    <t>Aaron Ramsdale</t>
  </si>
  <si>
    <t>Sheff U</t>
  </si>
  <si>
    <t>Brighton</t>
  </si>
  <si>
    <t>Forest</t>
  </si>
  <si>
    <t>Leicester</t>
  </si>
  <si>
    <t>Cardiff</t>
  </si>
  <si>
    <t>Palace</t>
  </si>
  <si>
    <t>Swansea</t>
  </si>
  <si>
    <t>C</t>
  </si>
  <si>
    <t>Bradley Dack</t>
  </si>
  <si>
    <t>Ruben Neves</t>
  </si>
  <si>
    <t>Man U</t>
  </si>
  <si>
    <t>Bernardo Silva</t>
  </si>
  <si>
    <t>B</t>
  </si>
  <si>
    <t>Preston</t>
  </si>
  <si>
    <t>James Maddison</t>
  </si>
  <si>
    <t>Mason Mount</t>
  </si>
  <si>
    <t>Youri Tielemans</t>
  </si>
  <si>
    <t>Stoke</t>
  </si>
  <si>
    <t>John Swift</t>
  </si>
  <si>
    <t>James Ward-Prowse</t>
  </si>
  <si>
    <t>D</t>
  </si>
  <si>
    <t>Ilias Chair</t>
  </si>
  <si>
    <t>QPR</t>
  </si>
  <si>
    <t>Phil Foden</t>
  </si>
  <si>
    <t>Derby</t>
  </si>
  <si>
    <t>Jorginho</t>
  </si>
  <si>
    <t>Huddersfield</t>
  </si>
  <si>
    <t>Jamie Paterson</t>
  </si>
  <si>
    <t>Bristol C</t>
  </si>
  <si>
    <t>Coventry</t>
  </si>
  <si>
    <t>Mario Vrancic</t>
  </si>
  <si>
    <t>Michail Antonio</t>
  </si>
  <si>
    <t>Pierre-Emerick Aubameyang</t>
  </si>
  <si>
    <t>Patrick Bamford</t>
  </si>
  <si>
    <t>Jarrod Bowen</t>
  </si>
  <si>
    <t>Dominic Calvert-Lewin</t>
  </si>
  <si>
    <t>Kevin De Bruyne</t>
  </si>
  <si>
    <t>Roberto Firmino</t>
  </si>
  <si>
    <t>Matt Godden</t>
  </si>
  <si>
    <t>Lewis Grabban</t>
  </si>
  <si>
    <t>Viktor Gyokeres</t>
  </si>
  <si>
    <t>Kai Havertz</t>
  </si>
  <si>
    <t>Danny Ings</t>
  </si>
  <si>
    <t>Gabriel Jesus</t>
  </si>
  <si>
    <t>Diogo Jota</t>
  </si>
  <si>
    <t>Harry Kane</t>
  </si>
  <si>
    <t>Alexandre Lacazette</t>
  </si>
  <si>
    <t>Riyad Mahrez</t>
  </si>
  <si>
    <t>Sadio Mane</t>
  </si>
  <si>
    <t>Keifer Moore</t>
  </si>
  <si>
    <t>Richarlison</t>
  </si>
  <si>
    <t>Mohamed Salah</t>
  </si>
  <si>
    <t>Heung-Min Son</t>
  </si>
  <si>
    <t>Raheem Sterling</t>
  </si>
  <si>
    <t>Ivan Toney</t>
  </si>
  <si>
    <t>Jamie Vardy</t>
  </si>
  <si>
    <t>Ollie Watkins</t>
  </si>
  <si>
    <t>Timo Werner</t>
  </si>
  <si>
    <t>Callum Wilson</t>
  </si>
  <si>
    <t>Chris Wood</t>
  </si>
  <si>
    <t>Lucas Joao</t>
  </si>
  <si>
    <t>Wycombe</t>
  </si>
  <si>
    <t>Lucas Moura</t>
  </si>
  <si>
    <t>Cauley Woodrow</t>
  </si>
  <si>
    <t>Wilfrid Zaha</t>
  </si>
  <si>
    <t>Ben Brereton</t>
  </si>
  <si>
    <t>Bruno Fernandes</t>
  </si>
  <si>
    <t>Raul Jiminez</t>
  </si>
  <si>
    <t>Allan Saint-Maximin</t>
  </si>
  <si>
    <t>Dominic Solanke</t>
  </si>
  <si>
    <t>Rhian Brewster</t>
  </si>
  <si>
    <t>James Collins</t>
  </si>
  <si>
    <t>Luton</t>
  </si>
  <si>
    <t>Lyndon Dykes</t>
  </si>
  <si>
    <t>Scott Hogan</t>
  </si>
  <si>
    <t>Chris Martin</t>
  </si>
  <si>
    <t>Nick Powell</t>
  </si>
  <si>
    <t>Alisson</t>
  </si>
  <si>
    <t>Luke Daniels</t>
  </si>
  <si>
    <t>Adam Davies</t>
  </si>
  <si>
    <t>David De Gea</t>
  </si>
  <si>
    <t>Joe Lumley</t>
  </si>
  <si>
    <t>Edouard Mendy</t>
  </si>
  <si>
    <t>Toby Alderweireld</t>
  </si>
  <si>
    <t>Harry Maguire</t>
  </si>
  <si>
    <t>Ben Mee</t>
  </si>
  <si>
    <t>Yerry Mina</t>
  </si>
  <si>
    <t>Joe Rodon</t>
  </si>
  <si>
    <t>Jake Bidwell</t>
  </si>
  <si>
    <t>Michael Keane</t>
  </si>
  <si>
    <t>Paddy McNair</t>
  </si>
  <si>
    <t>James Tarkowski</t>
  </si>
  <si>
    <t>Hector Bellerin</t>
  </si>
  <si>
    <t>Aymeric Laporte</t>
  </si>
  <si>
    <t>Keiran Tierney</t>
  </si>
  <si>
    <t>Jannik Vestergaard</t>
  </si>
  <si>
    <t>Rayan Ait Nouri</t>
  </si>
  <si>
    <t>Willy Boly</t>
  </si>
  <si>
    <t>Ben Cabango</t>
  </si>
  <si>
    <t>Cameron Carter-Vickers</t>
  </si>
  <si>
    <t>Aaron Cresswell</t>
  </si>
  <si>
    <t>Lucas Digne</t>
  </si>
  <si>
    <t>Tobias Figueiredo</t>
  </si>
  <si>
    <t>Gabriel</t>
  </si>
  <si>
    <t>Ben Gibson</t>
  </si>
  <si>
    <t>Ben Godfrey</t>
  </si>
  <si>
    <t>Marc Guehi</t>
  </si>
  <si>
    <t>Rob Holding</t>
  </si>
  <si>
    <t>Jack Hunt</t>
  </si>
  <si>
    <t>Joe Jacobson</t>
  </si>
  <si>
    <t>Reece James</t>
  </si>
  <si>
    <t>Max Kilman</t>
  </si>
  <si>
    <t>Robin Koch</t>
  </si>
  <si>
    <t>Xavi Quintilla</t>
  </si>
  <si>
    <t>Sergio Reguilon</t>
  </si>
  <si>
    <t>Nelson Semedo</t>
  </si>
  <si>
    <t>Djed Spence</t>
  </si>
  <si>
    <t>Jack Stephens</t>
  </si>
  <si>
    <t>Marcus Tavernier</t>
  </si>
  <si>
    <t>Ferran Torres</t>
  </si>
  <si>
    <t>Ben White</t>
  </si>
  <si>
    <t>Kurt Zouma</t>
  </si>
  <si>
    <t>Stuart Armstrong</t>
  </si>
  <si>
    <t>Philip Billing</t>
  </si>
  <si>
    <t>Conor Gallagher</t>
  </si>
  <si>
    <t>Jordan Henderson</t>
  </si>
  <si>
    <t>Duane Holmes</t>
  </si>
  <si>
    <t>Neeskens Kebano</t>
  </si>
  <si>
    <t>Kenny McLean</t>
  </si>
  <si>
    <t>Rodgrogo Riquelme</t>
  </si>
  <si>
    <t>Emile Smith-Rowe</t>
  </si>
  <si>
    <t>Tom Lawrence</t>
  </si>
  <si>
    <t>Aleksandar Mitrovic</t>
  </si>
  <si>
    <t>Raphinha</t>
  </si>
  <si>
    <t>Karlan Grant</t>
  </si>
  <si>
    <t>Andre Gray</t>
  </si>
  <si>
    <t>Harry Wilson</t>
  </si>
  <si>
    <t>Charlie Austin</t>
  </si>
  <si>
    <t>Manuel Lanzini</t>
  </si>
  <si>
    <t>Billy Sharp</t>
  </si>
  <si>
    <t>Andreas Weimann</t>
  </si>
  <si>
    <t>Tom Bradshaw</t>
  </si>
  <si>
    <t>Jacob Brown</t>
  </si>
  <si>
    <t>Aaron Connolly</t>
  </si>
  <si>
    <t>Harry Cornick</t>
  </si>
  <si>
    <t>Joe Gelhardt</t>
  </si>
  <si>
    <t>Emil Ris Jakobsen</t>
  </si>
  <si>
    <t>Callum Robinson</t>
  </si>
  <si>
    <t>Bukayo Saka</t>
  </si>
  <si>
    <t>Sam Surridge</t>
  </si>
  <si>
    <t>Danny Ward</t>
  </si>
  <si>
    <t>Chris Willock</t>
  </si>
  <si>
    <t>Tot</t>
  </si>
  <si>
    <t>Huddlestone\Mcburnie</t>
  </si>
  <si>
    <t>Y</t>
  </si>
  <si>
    <t>Z</t>
  </si>
  <si>
    <t>G</t>
  </si>
  <si>
    <t>M</t>
  </si>
  <si>
    <t>M1</t>
  </si>
  <si>
    <t>Contested</t>
  </si>
  <si>
    <t>Round R1 bids - 5pm, Friday. 31st December - Goalkeepers added in</t>
  </si>
  <si>
    <t>Round R2 bids - 5pm, Monday, 3rd January - Forwards added in</t>
  </si>
  <si>
    <t>Round R3 bids - 5pm, Thursday, 6th January - Midfielders added in</t>
  </si>
  <si>
    <t>Round R4 bids - 5pm, Sunday, 9th January - Defenders added in</t>
  </si>
  <si>
    <t>Round R5 bids - 5pm, Wednesday, 12th January - Mop-up #1</t>
  </si>
  <si>
    <t>Round R6 bids - 5pm, Sunday, 16th January - Mop-up #2</t>
  </si>
  <si>
    <t>Abe Frohman's Sausage Kings</t>
  </si>
  <si>
    <t>V1</t>
  </si>
  <si>
    <t>Vacancy #1</t>
  </si>
  <si>
    <t>V2</t>
  </si>
  <si>
    <t>Vacancy #2</t>
  </si>
  <si>
    <t>V4</t>
  </si>
  <si>
    <t>Vacancy #4</t>
  </si>
  <si>
    <t>Squad (Pre-this auction)</t>
  </si>
  <si>
    <t>MOP1</t>
  </si>
  <si>
    <t>MOP2</t>
  </si>
  <si>
    <t/>
  </si>
  <si>
    <t>Blackpool</t>
  </si>
  <si>
    <t>Hull</t>
  </si>
  <si>
    <t>Jose Sa</t>
  </si>
  <si>
    <t>Robert Sanchez</t>
  </si>
  <si>
    <t>Mark Travers</t>
  </si>
  <si>
    <t>Marek Rodak</t>
  </si>
  <si>
    <t>Kelle Roos</t>
  </si>
  <si>
    <t>Nathan Baxter</t>
  </si>
  <si>
    <t>Vincente Guaita</t>
  </si>
  <si>
    <t>Morgan Gibbs-White</t>
  </si>
  <si>
    <t>Martin Odegaard</t>
  </si>
  <si>
    <t>George Honeyman</t>
  </si>
  <si>
    <t>Reda Khadra</t>
  </si>
  <si>
    <t>Ryan Christie</t>
  </si>
  <si>
    <t>Daniel Sinani</t>
  </si>
  <si>
    <t>Ben Whiteman</t>
  </si>
  <si>
    <t>Riley McGree</t>
  </si>
  <si>
    <t>Cristiano Ronaldo</t>
  </si>
  <si>
    <t>Andraz Sporar</t>
  </si>
  <si>
    <t>Romelu Lukaku</t>
  </si>
  <si>
    <t>Shayne Lavery</t>
  </si>
  <si>
    <t>Joel Piroe</t>
  </si>
  <si>
    <t>Odsonne Edouard</t>
  </si>
  <si>
    <t>Sorba Thomas</t>
  </si>
  <si>
    <t>Emmanuel Dennis</t>
  </si>
  <si>
    <t>Armando Broja</t>
  </si>
  <si>
    <t>Keane Lewis-Potter</t>
  </si>
  <si>
    <t>Jaidon Anthony</t>
  </si>
  <si>
    <t>Elijah Adebayo</t>
  </si>
  <si>
    <t>Philip Zinckernagel</t>
  </si>
  <si>
    <t>Daryl Dike</t>
  </si>
  <si>
    <t>Maxwell Cornet</t>
  </si>
  <si>
    <t>Duncan Watmore</t>
  </si>
  <si>
    <t>Josh King</t>
  </si>
  <si>
    <t>Jadon Sancho</t>
  </si>
  <si>
    <t>Folarin Balogun</t>
  </si>
  <si>
    <t>Jerry Yates</t>
  </si>
  <si>
    <t>Alexander Isak</t>
  </si>
  <si>
    <t>Sociedad</t>
  </si>
  <si>
    <t>Benik Afobe</t>
  </si>
  <si>
    <t>Isaac Mbenza</t>
  </si>
  <si>
    <t>Dwight Gayle</t>
  </si>
  <si>
    <t>Gary Madine</t>
  </si>
  <si>
    <t>Column Labels</t>
  </si>
  <si>
    <t>`</t>
  </si>
  <si>
    <t>Dan Bentley</t>
  </si>
  <si>
    <t>Bartosz Bialkowski</t>
  </si>
  <si>
    <t>David Cornell</t>
  </si>
  <si>
    <t>Peterborough</t>
  </si>
  <si>
    <t>Timothy Dieng</t>
  </si>
  <si>
    <t>Neil Etheridge</t>
  </si>
  <si>
    <t>Alvaro Fernandez</t>
  </si>
  <si>
    <t>Wesley Foderingham</t>
  </si>
  <si>
    <t>Ben Foster</t>
  </si>
  <si>
    <t>Ben Hamer</t>
  </si>
  <si>
    <t>Daniel Iversen</t>
  </si>
  <si>
    <t>Tim Krul</t>
  </si>
  <si>
    <t>Chris Maxwell</t>
  </si>
  <si>
    <t>Simon Moore</t>
  </si>
  <si>
    <t>Lee Nicholls</t>
  </si>
  <si>
    <t>Nick Pope</t>
  </si>
  <si>
    <t>Brice Samba</t>
  </si>
  <si>
    <t>Kasper Schmeichel</t>
  </si>
  <si>
    <t>Simon Sluga</t>
  </si>
  <si>
    <t>Luke Southwood</t>
  </si>
  <si>
    <t>Jack Walton</t>
  </si>
  <si>
    <t>Trent Alexander-Arnold</t>
  </si>
  <si>
    <t>Timothy Castagne</t>
  </si>
  <si>
    <t>Ruben Dias</t>
  </si>
  <si>
    <t>Cristian Romero</t>
  </si>
  <si>
    <t>Luke Shaw</t>
  </si>
  <si>
    <t>Nuno Tavares</t>
  </si>
  <si>
    <t>Takehiro Tomayisu</t>
  </si>
  <si>
    <t>Kyle Walker</t>
  </si>
  <si>
    <t>Conor Coady</t>
  </si>
  <si>
    <t>Jonny Evans</t>
  </si>
  <si>
    <t>Seamus Coleman</t>
  </si>
  <si>
    <t>Liam Cooper</t>
  </si>
  <si>
    <t>Harlee Dean</t>
  </si>
  <si>
    <t>Lewis Dunk</t>
  </si>
  <si>
    <t>Victor Lindelof</t>
  </si>
  <si>
    <t>Andrew Robertson</t>
  </si>
  <si>
    <t>Max Aarons</t>
  </si>
  <si>
    <t>Tosin Adarabioyo</t>
  </si>
  <si>
    <t>Rayan Ait-Nouri</t>
  </si>
  <si>
    <t>Joachim Andersen</t>
  </si>
  <si>
    <t>Mads Andersen</t>
  </si>
  <si>
    <t>Felipe Araruna</t>
  </si>
  <si>
    <t>Tyrell Ashcroft</t>
  </si>
  <si>
    <t>Robert Atkinson</t>
  </si>
  <si>
    <t>Daniel Ayala</t>
  </si>
  <si>
    <t>Luke Ayling</t>
  </si>
  <si>
    <t>Fin Back</t>
  </si>
  <si>
    <t>Sol Bamba</t>
  </si>
  <si>
    <t>Yoann Barbet</t>
  </si>
  <si>
    <t>Phil Bardsley</t>
  </si>
  <si>
    <t>Chris Basham</t>
  </si>
  <si>
    <t>Danny Batth</t>
  </si>
  <si>
    <t>Patrick Bauer</t>
  </si>
  <si>
    <t>Amari Bell</t>
  </si>
  <si>
    <t>Ryan Bennett</t>
  </si>
  <si>
    <t>Di'Shon Bernard</t>
  </si>
  <si>
    <t>Marc Bola</t>
  </si>
  <si>
    <t>Gaetan Bong</t>
  </si>
  <si>
    <t>Jarrad Branthwaite</t>
  </si>
  <si>
    <t>James Bree</t>
  </si>
  <si>
    <t>Callum Brittain</t>
  </si>
  <si>
    <t>Joe Bryan</t>
  </si>
  <si>
    <t>Reece Burke</t>
  </si>
  <si>
    <t>Dan Burn</t>
  </si>
  <si>
    <t>Nathan Byrne</t>
  </si>
  <si>
    <t>Gary Cahill</t>
  </si>
  <si>
    <t>Juan Castillo</t>
  </si>
  <si>
    <t>Craig Cathcart</t>
  </si>
  <si>
    <t>Trevor Chalobah</t>
  </si>
  <si>
    <t>Ben Chilwell</t>
  </si>
  <si>
    <t>Matt Clarke</t>
  </si>
  <si>
    <t>Jake Cooper</t>
  </si>
  <si>
    <t>Vladimir Coufal</t>
  </si>
  <si>
    <t>Lewie Coyle</t>
  </si>
  <si>
    <t>Greg Cunningham</t>
  </si>
  <si>
    <t>Fankaty Dabo</t>
  </si>
  <si>
    <t>Henrik Dalsgaard</t>
  </si>
  <si>
    <t>Scott Dann</t>
  </si>
  <si>
    <t>Jay Dasilva</t>
  </si>
  <si>
    <t>Curtis Davies</t>
  </si>
  <si>
    <t>Ben Davies</t>
  </si>
  <si>
    <t>Rob Dickie</t>
  </si>
  <si>
    <t>Eric Dier</t>
  </si>
  <si>
    <t>Alfie Doughty</t>
  </si>
  <si>
    <t>Jimmy Dunne</t>
  </si>
  <si>
    <t>Ronnie Edwards</t>
  </si>
  <si>
    <t>John Egan</t>
  </si>
  <si>
    <t>Callum Elder</t>
  </si>
  <si>
    <t>Federico Fernandez</t>
  </si>
  <si>
    <t>Junior Firpo</t>
  </si>
  <si>
    <t>Aden Flint</t>
  </si>
  <si>
    <t>Craig Forsyth</t>
  </si>
  <si>
    <t>Morgan Fox</t>
  </si>
  <si>
    <t>Dael Fry</t>
  </si>
  <si>
    <t>Jacob Greaves</t>
  </si>
  <si>
    <t>Daniel Gretarsson</t>
  </si>
  <si>
    <t>Gustavo Hamer</t>
  </si>
  <si>
    <t>Grant Hanley</t>
  </si>
  <si>
    <t>Michael Helik</t>
  </si>
  <si>
    <t>Rico Henry</t>
  </si>
  <si>
    <t>Ki-Jana Hoever</t>
  </si>
  <si>
    <t>Tom Holmes</t>
  </si>
  <si>
    <t>Andrew Hughes</t>
  </si>
  <si>
    <t>James Husband</t>
  </si>
  <si>
    <t>Shaun Hutchinson</t>
  </si>
  <si>
    <t>Pontus Jansson</t>
  </si>
  <si>
    <t>Ben Johnson</t>
  </si>
  <si>
    <t>Christian Kabasele</t>
  </si>
  <si>
    <t>Osman Kakay</t>
  </si>
  <si>
    <t>Tomas Kalas</t>
  </si>
  <si>
    <t>Todd Kane</t>
  </si>
  <si>
    <t>Frankie Kent</t>
  </si>
  <si>
    <t>Richard Keogh</t>
  </si>
  <si>
    <t>Kiko</t>
  </si>
  <si>
    <t>Liam Kitching</t>
  </si>
  <si>
    <t>Josh Knight</t>
  </si>
  <si>
    <t>Joel Latibeaudiere</t>
  </si>
  <si>
    <t>Darragh Lenihan</t>
  </si>
  <si>
    <t>Jamal Lewis</t>
  </si>
  <si>
    <t>Liam Lindsay</t>
  </si>
  <si>
    <t>Valentino Livramento</t>
  </si>
  <si>
    <t>Diego Llorente</t>
  </si>
  <si>
    <t>Lyanco</t>
  </si>
  <si>
    <t>Scott Malone</t>
  </si>
  <si>
    <t>Ryan Manning</t>
  </si>
  <si>
    <t>Javier Manquillo</t>
  </si>
  <si>
    <t>Arthur Masuaku</t>
  </si>
  <si>
    <t>Joel Matip</t>
  </si>
  <si>
    <t>Kyle McFadzean</t>
  </si>
  <si>
    <t>Scott McKenna</t>
  </si>
  <si>
    <t>Sean McLoughlin</t>
  </si>
  <si>
    <t>Chris Mepham</t>
  </si>
  <si>
    <t>Tyrick Mitchell</t>
  </si>
  <si>
    <t>Liam Moore</t>
  </si>
  <si>
    <t>Sean Morrison</t>
  </si>
  <si>
    <t>Kal Naismith</t>
  </si>
  <si>
    <t>Curtis Nelson</t>
  </si>
  <si>
    <t>Perry Ng</t>
  </si>
  <si>
    <t>Jeremy Ngakia</t>
  </si>
  <si>
    <t>Andrew Omabamidele</t>
  </si>
  <si>
    <t>Alex Pearce</t>
  </si>
  <si>
    <t>Matthew Pearson</t>
  </si>
  <si>
    <t>Kristian Pedersen</t>
  </si>
  <si>
    <t>Harry Pickering</t>
  </si>
  <si>
    <t>Ethan Pinnock</t>
  </si>
  <si>
    <t>Cameron Pring</t>
  </si>
  <si>
    <t>Joe Rafferty</t>
  </si>
  <si>
    <t>Tim Ream</t>
  </si>
  <si>
    <t>Marc Roberts</t>
  </si>
  <si>
    <t>Jack Robinson</t>
  </si>
  <si>
    <t>Michael Rose</t>
  </si>
  <si>
    <t>Antonio Rudiger</t>
  </si>
  <si>
    <t>Josh Ruffles</t>
  </si>
  <si>
    <t>Dion Sanderson</t>
  </si>
  <si>
    <t>Naby Sarr</t>
  </si>
  <si>
    <t>Fabian Schar</t>
  </si>
  <si>
    <t>Thiago Silva</t>
  </si>
  <si>
    <t>Tommy Smith</t>
  </si>
  <si>
    <t>Adam Smith</t>
  </si>
  <si>
    <t>Mads Bech Sorensen</t>
  </si>
  <si>
    <t>Caglar Soyuncu</t>
  </si>
  <si>
    <t>Jack Stacey</t>
  </si>
  <si>
    <t>Richard Stearman</t>
  </si>
  <si>
    <t>Dujon Sterling</t>
  </si>
  <si>
    <t>Enda Stevens</t>
  </si>
  <si>
    <t>Matt Targett</t>
  </si>
  <si>
    <t>Neil Taylor</t>
  </si>
  <si>
    <t>Charlie Taylor</t>
  </si>
  <si>
    <t>Alex Telles</t>
  </si>
  <si>
    <t>Luke Thomas</t>
  </si>
  <si>
    <t>Nathan Thompson</t>
  </si>
  <si>
    <t>Harry Toffolo</t>
  </si>
  <si>
    <t>James Tomkins</t>
  </si>
  <si>
    <t>Joseph Tomlinson</t>
  </si>
  <si>
    <t>William Troost-Ekong</t>
  </si>
  <si>
    <t>Jan Paul van Hecke</t>
  </si>
  <si>
    <t>Joel Veltman</t>
  </si>
  <si>
    <t>Zak Vyner</t>
  </si>
  <si>
    <t>Kyle Walker-Peters</t>
  </si>
  <si>
    <t>Lee Wallace</t>
  </si>
  <si>
    <t>Murray Wallace</t>
  </si>
  <si>
    <t>Joel Ward</t>
  </si>
  <si>
    <t>Adam Webster</t>
  </si>
  <si>
    <t>Ashley Westwood</t>
  </si>
  <si>
    <t>Scott Wharton</t>
  </si>
  <si>
    <t>Dylan Williams</t>
  </si>
  <si>
    <t>Jordan Williams</t>
  </si>
  <si>
    <t>Brandon Williams</t>
  </si>
  <si>
    <t>Ben Wilmot</t>
  </si>
  <si>
    <t>Joe Worrall</t>
  </si>
  <si>
    <t>Ashley Young</t>
  </si>
  <si>
    <t>Albert Adomah</t>
  </si>
  <si>
    <t>Allan</t>
  </si>
  <si>
    <t>Dani Ceballos</t>
  </si>
  <si>
    <t>Abdoulaye Doucoure</t>
  </si>
  <si>
    <t>Connor Hourihane</t>
  </si>
  <si>
    <t>Giovani Lo Celso</t>
  </si>
  <si>
    <t>Thomas Partey</t>
  </si>
  <si>
    <t>Nathan Redmond</t>
  </si>
  <si>
    <t>Matt Ritchie</t>
  </si>
  <si>
    <t>Gylfi Sigurdsson</t>
  </si>
  <si>
    <t>Thiago</t>
  </si>
  <si>
    <t>Donny van de Beek</t>
  </si>
  <si>
    <t>Will Vaulks</t>
  </si>
  <si>
    <t>Joe Allen</t>
  </si>
  <si>
    <t>Alan Browne</t>
  </si>
  <si>
    <t>Emiliano Buendia</t>
  </si>
  <si>
    <t>Tom Cairney</t>
  </si>
  <si>
    <t>Leander Dendoncker</t>
  </si>
  <si>
    <t>Kieran Dowell</t>
  </si>
  <si>
    <t>Dwight McNeil</t>
  </si>
  <si>
    <t>Joao Moutinho</t>
  </si>
  <si>
    <t>Oliver Norwood</t>
  </si>
  <si>
    <t>Kalvin Phillips</t>
  </si>
  <si>
    <t>Romaine Sawyers</t>
  </si>
  <si>
    <t>Adama Traore</t>
  </si>
  <si>
    <t>Trezequet</t>
  </si>
  <si>
    <t>Stuart Dallas</t>
  </si>
  <si>
    <t>Ibrahima Diallo</t>
  </si>
  <si>
    <t>Anwar El Ghazi</t>
  </si>
  <si>
    <t>Ryan Fraser</t>
  </si>
  <si>
    <t>Andre Gomes</t>
  </si>
  <si>
    <t>Jeff Hendrick</t>
  </si>
  <si>
    <t>Will Hughes</t>
  </si>
  <si>
    <t>Adam Lallana</t>
  </si>
  <si>
    <t>Jesse Lingard</t>
  </si>
  <si>
    <t>Albert Lokonga</t>
  </si>
  <si>
    <t>Nemanja Matic</t>
  </si>
  <si>
    <t>Tanguy Ndombele</t>
  </si>
  <si>
    <t>Alex Oxlade-Chamberlain</t>
  </si>
  <si>
    <t>Matt Phillips</t>
  </si>
  <si>
    <t>Declan Rice</t>
  </si>
  <si>
    <t>Robert Snodgrass</t>
  </si>
  <si>
    <t>Janelt Vitaly</t>
  </si>
  <si>
    <t>Ronaldo Aarons</t>
  </si>
  <si>
    <t>Marc Albrighton</t>
  </si>
  <si>
    <t>Jamie Allen</t>
  </si>
  <si>
    <t>Marcus Alonso</t>
  </si>
  <si>
    <t>Steven Alzate</t>
  </si>
  <si>
    <t>Daniel Amartey</t>
  </si>
  <si>
    <t>Luke Amos</t>
  </si>
  <si>
    <t>Daniel Arzani</t>
  </si>
  <si>
    <t>Leandro Bacuna</t>
  </si>
  <si>
    <t>Tyreeq Bakinson</t>
  </si>
  <si>
    <t>Ross Barkley</t>
  </si>
  <si>
    <t>Sander Berge</t>
  </si>
  <si>
    <t>Luke Berry</t>
  </si>
  <si>
    <t>Yves Bissouma</t>
  </si>
  <si>
    <t>Luke Bolton</t>
  </si>
  <si>
    <t>Josh Bowler</t>
  </si>
  <si>
    <t>Robbie Brady</t>
  </si>
  <si>
    <t>David Brooks</t>
  </si>
  <si>
    <t>Reece Brown</t>
  </si>
  <si>
    <t>Marcus Browne</t>
  </si>
  <si>
    <t>John Buckley</t>
  </si>
  <si>
    <t>Oliver Burke</t>
  </si>
  <si>
    <t>Harrison Burrows</t>
  </si>
  <si>
    <t>George Byers</t>
  </si>
  <si>
    <t>Cafu</t>
  </si>
  <si>
    <t>Todd Cantwell</t>
  </si>
  <si>
    <t>Sonny Carey</t>
  </si>
  <si>
    <t>Nathaniel Chalobah</t>
  </si>
  <si>
    <t>Tahith Chong</t>
  </si>
  <si>
    <t>Adam Clayton</t>
  </si>
  <si>
    <t>Tom Cleverley</t>
  </si>
  <si>
    <t>Sam Clucas</t>
  </si>
  <si>
    <t>Jack Colback</t>
  </si>
  <si>
    <t>Callum Connolly</t>
  </si>
  <si>
    <t>Lewis Cook</t>
  </si>
  <si>
    <t>Jack Cork</t>
  </si>
  <si>
    <t>Josh Da Silva</t>
  </si>
  <si>
    <t>Jacob Davenport</t>
  </si>
  <si>
    <t>Tom Davies</t>
  </si>
  <si>
    <t>Tom Dele-Bashiru</t>
  </si>
  <si>
    <t>Fabien Delph</t>
  </si>
  <si>
    <t>Alfie Devine</t>
  </si>
  <si>
    <t>Keiran Dewsbury-Hall</t>
  </si>
  <si>
    <t>Grady Diangana</t>
  </si>
  <si>
    <t>Tyrhys Dolan</t>
  </si>
  <si>
    <t>Andre Dozzell</t>
  </si>
  <si>
    <t>Ovie Ejaria</t>
  </si>
  <si>
    <t>Harvey Elliott</t>
  </si>
  <si>
    <t>Mohamed Elneny</t>
  </si>
  <si>
    <t>Mohammed Elyounoussi</t>
  </si>
  <si>
    <t>Peter Etebo</t>
  </si>
  <si>
    <t>George Evans</t>
  </si>
  <si>
    <t>Fabinho</t>
  </si>
  <si>
    <t>Fernandinho</t>
  </si>
  <si>
    <t>Sam Field</t>
  </si>
  <si>
    <t>John Fleck</t>
  </si>
  <si>
    <t>Sam Folarin</t>
  </si>
  <si>
    <t>Pablo Fornals</t>
  </si>
  <si>
    <t>Adam Forshaw</t>
  </si>
  <si>
    <t>Tarique Fosu-Henry</t>
  </si>
  <si>
    <t>Fred</t>
  </si>
  <si>
    <t>Luke Freeman</t>
  </si>
  <si>
    <t>Dominik Frieser</t>
  </si>
  <si>
    <t>Jay Fulton</t>
  </si>
  <si>
    <t>Gary Gardner</t>
  </si>
  <si>
    <t>James Garner</t>
  </si>
  <si>
    <t>Jean-Philippe Gbamin</t>
  </si>
  <si>
    <t>Billy Gilmour</t>
  </si>
  <si>
    <t>Anthony Gordon</t>
  </si>
  <si>
    <t>Dan Gosling</t>
  </si>
  <si>
    <t>Jorge Grant</t>
  </si>
  <si>
    <t>Pascal Gross</t>
  </si>
  <si>
    <t>Johann Berg Gudmundsson</t>
  </si>
  <si>
    <t>Adlene Guedioura</t>
  </si>
  <si>
    <t>Alen Halilovic</t>
  </si>
  <si>
    <t>Jack Harrison</t>
  </si>
  <si>
    <t>Josh Harrop</t>
  </si>
  <si>
    <t>Isaac Hayden</t>
  </si>
  <si>
    <t>Onel Hernandez</t>
  </si>
  <si>
    <t>Jonathan Hogg</t>
  </si>
  <si>
    <t>Pierre Hojbjerg</t>
  </si>
  <si>
    <t>Jonathon Howson</t>
  </si>
  <si>
    <t>Tom Huddlestone</t>
  </si>
  <si>
    <t>Matty James</t>
  </si>
  <si>
    <t>Mathias Jensen</t>
  </si>
  <si>
    <t>Stefan Johansen</t>
  </si>
  <si>
    <t>Bradley Johnson</t>
  </si>
  <si>
    <t>Curtis Jones</t>
  </si>
  <si>
    <t>Jonny</t>
  </si>
  <si>
    <t>Bruno Jordao</t>
  </si>
  <si>
    <t>Kamil Jozwiak</t>
  </si>
  <si>
    <t>Hassane Kamara</t>
  </si>
  <si>
    <t>N'Gole Kante</t>
  </si>
  <si>
    <t>Naby Keita</t>
  </si>
  <si>
    <t>Liam Kelly</t>
  </si>
  <si>
    <t>Maikel Kieftenbeld</t>
  </si>
  <si>
    <t>Andy King</t>
  </si>
  <si>
    <t>Jason Knight</t>
  </si>
  <si>
    <t>Chiekhou Kouyate</t>
  </si>
  <si>
    <t>Henri Lansbury</t>
  </si>
  <si>
    <t>Pierre Lees-Melou</t>
  </si>
  <si>
    <t>Aaron Lennon</t>
  </si>
  <si>
    <t>Ryan Leonard</t>
  </si>
  <si>
    <t>Jefferson Lerma</t>
  </si>
  <si>
    <t>Jake Livermore</t>
  </si>
  <si>
    <t>Ruben Loftus-Cheek</t>
  </si>
  <si>
    <t>Sean Longstaff</t>
  </si>
  <si>
    <t>Douglas Luiz</t>
  </si>
  <si>
    <t>Connor Mahoney</t>
  </si>
  <si>
    <t>Solly March</t>
  </si>
  <si>
    <t>Emiliano Marcondes</t>
  </si>
  <si>
    <t>Han-Noah Massengo</t>
  </si>
  <si>
    <t>Juan Mata</t>
  </si>
  <si>
    <t>James McArthur</t>
  </si>
  <si>
    <t>Barrie McKay</t>
  </si>
  <si>
    <t>Scott McTominay</t>
  </si>
  <si>
    <t>Nathaniel Mendez-Laing</t>
  </si>
  <si>
    <t>Benjamin Mendy</t>
  </si>
  <si>
    <t>Nampalys Mendy</t>
  </si>
  <si>
    <t>Luka Milivojevic</t>
  </si>
  <si>
    <t>James Milner</t>
  </si>
  <si>
    <t>George Moncur</t>
  </si>
  <si>
    <t>Ravel Morrison</t>
  </si>
  <si>
    <t>Alex Mowatt</t>
  </si>
  <si>
    <t>Charly Musonda</t>
  </si>
  <si>
    <t>Enock Mwepo</t>
  </si>
  <si>
    <t>Marvelous Nakamba</t>
  </si>
  <si>
    <t>Iliman Ndiaye</t>
  </si>
  <si>
    <t>Onyinye Ndidi</t>
  </si>
  <si>
    <t>Saul Niguez</t>
  </si>
  <si>
    <t>Mark Noble</t>
  </si>
  <si>
    <t>Mathias Normann</t>
  </si>
  <si>
    <t>Olivier Ntcham</t>
  </si>
  <si>
    <t>Lewis O'Brien</t>
  </si>
  <si>
    <t>Callum O'Dowda</t>
  </si>
  <si>
    <t>Callum O'Hare</t>
  </si>
  <si>
    <t>Sheyi Ojo</t>
  </si>
  <si>
    <t>Michael Olise</t>
  </si>
  <si>
    <t>Josh Onomah</t>
  </si>
  <si>
    <t>Fred Onyedinma</t>
  </si>
  <si>
    <t>Frank Onyeka</t>
  </si>
  <si>
    <t>Marlon Pack</t>
  </si>
  <si>
    <t>Romal Palmer</t>
  </si>
  <si>
    <t>Kasey Palmer</t>
  </si>
  <si>
    <t>Ben Pearson</t>
  </si>
  <si>
    <t>Brad Potts</t>
  </si>
  <si>
    <t>Domingos Quina</t>
  </si>
  <si>
    <t>Joe Ralls</t>
  </si>
  <si>
    <t>Jacob Ramsey</t>
  </si>
  <si>
    <t>Adam Reach</t>
  </si>
  <si>
    <t>Harrison Reed</t>
  </si>
  <si>
    <t>Andy Rinomhota</t>
  </si>
  <si>
    <t>Oriol Romeu</t>
  </si>
  <si>
    <t>Joe Rothwell</t>
  </si>
  <si>
    <t>Wayne Routledge</t>
  </si>
  <si>
    <t>Aaron Rowe</t>
  </si>
  <si>
    <t>Pelly Ruddock</t>
  </si>
  <si>
    <t>Romain Saiss</t>
  </si>
  <si>
    <t>Morgan Sanson</t>
  </si>
  <si>
    <t>George Saville</t>
  </si>
  <si>
    <t>Jeffrey Schlupp</t>
  </si>
  <si>
    <t>Alex Scott</t>
  </si>
  <si>
    <t>Ken Sema</t>
  </si>
  <si>
    <t>Jean-Michel Seri</t>
  </si>
  <si>
    <t>Jamie Shackleton</t>
  </si>
  <si>
    <t>Ben Sheaf</t>
  </si>
  <si>
    <t>Graeme Shinnie</t>
  </si>
  <si>
    <t>Jordan Shipley</t>
  </si>
  <si>
    <t>Louie Sibley</t>
  </si>
  <si>
    <t>Moussa Sissoko</t>
  </si>
  <si>
    <t>Oliver Skipp</t>
  </si>
  <si>
    <t>Will Smallbone</t>
  </si>
  <si>
    <t>Richard Smallwood</t>
  </si>
  <si>
    <t>Matt Smith</t>
  </si>
  <si>
    <t>Korey Smith</t>
  </si>
  <si>
    <t>Jacob Lungi Sorenson</t>
  </si>
  <si>
    <t>Tomas Soucek</t>
  </si>
  <si>
    <t>Junior Stanislas</t>
  </si>
  <si>
    <t>Dale Stephens</t>
  </si>
  <si>
    <t>Kevin Stewart</t>
  </si>
  <si>
    <t>Callum Styles</t>
  </si>
  <si>
    <t>Ivan Sunjic</t>
  </si>
  <si>
    <t>Sammie Szmodics</t>
  </si>
  <si>
    <t>George Thomas</t>
  </si>
  <si>
    <t>Jordan Thompson</t>
  </si>
  <si>
    <t>Ben Thompson</t>
  </si>
  <si>
    <t>Alex Vallejo</t>
  </si>
  <si>
    <t>Jed Wallace</t>
  </si>
  <si>
    <t>Liam Walsh</t>
  </si>
  <si>
    <t>Grant Ward</t>
  </si>
  <si>
    <t>Joe Williams</t>
  </si>
  <si>
    <t>Joe Willock</t>
  </si>
  <si>
    <t>Harry Winks</t>
  </si>
  <si>
    <t>Yoane Wissa</t>
  </si>
  <si>
    <t>Ryan Woods</t>
  </si>
  <si>
    <t>Granit Xhaka</t>
  </si>
  <si>
    <t>Ryan Yates</t>
  </si>
  <si>
    <t>Jan Zamburek</t>
  </si>
  <si>
    <t>Dele Alli</t>
  </si>
  <si>
    <t>Ashley Barnes</t>
  </si>
  <si>
    <t>Christian Benteke</t>
  </si>
  <si>
    <t>Edinson Cavani</t>
  </si>
  <si>
    <t>Troy Deeney</t>
  </si>
  <si>
    <t>Steven Fletcher</t>
  </si>
  <si>
    <t>Jack Grealish</t>
  </si>
  <si>
    <t>Alex Iwobi</t>
  </si>
  <si>
    <t>Lucas Jutkiewitcz</t>
  </si>
  <si>
    <t>Anthony Knockaert</t>
  </si>
  <si>
    <t>Joe Lolley</t>
  </si>
  <si>
    <t>Anthony Martial</t>
  </si>
  <si>
    <t>Neal Maupay</t>
  </si>
  <si>
    <t>Teemu Pukki</t>
  </si>
  <si>
    <t>Marcus Rashford</t>
  </si>
  <si>
    <t>Rodrigo</t>
  </si>
  <si>
    <t>James Rodriguez</t>
  </si>
  <si>
    <t>Fabio Silva</t>
  </si>
  <si>
    <t>Kenneth Zohore</t>
  </si>
  <si>
    <t>Che Adams</t>
  </si>
  <si>
    <t>Miguel Almiron</t>
  </si>
  <si>
    <t>Adam Armstrong</t>
  </si>
  <si>
    <t>Jordan Ayew</t>
  </si>
  <si>
    <t>Tom Barkhuizen</t>
  </si>
  <si>
    <t>Izzy Brown</t>
  </si>
  <si>
    <t>Dan James</t>
  </si>
  <si>
    <t>Erik Lamela</t>
  </si>
  <si>
    <t>Sean Maguire</t>
  </si>
  <si>
    <t>Oli McBurnie</t>
  </si>
  <si>
    <t>Nicolas Pepe</t>
  </si>
  <si>
    <t>Bobby Reid</t>
  </si>
  <si>
    <t>Jay Rodriguez</t>
  </si>
  <si>
    <t>Andros Townsend</t>
  </si>
  <si>
    <t>Isaac Vassell</t>
  </si>
  <si>
    <t>Matej Vydra</t>
  </si>
  <si>
    <t>Martyn Waghorn</t>
  </si>
  <si>
    <t>Danny Welbeck</t>
  </si>
  <si>
    <t>Nahki Wells</t>
  </si>
  <si>
    <t>Jon Dadi Bodvarsson</t>
  </si>
  <si>
    <t>Fraizer Campbell</t>
  </si>
  <si>
    <t>Sergi Canos</t>
  </si>
  <si>
    <t>Ivan Cavaleiro</t>
  </si>
  <si>
    <t>Eberechi Eze</t>
  </si>
  <si>
    <t>Ashley Fletcher</t>
  </si>
  <si>
    <t>Demarai Gray</t>
  </si>
  <si>
    <t>Junior Hoilett</t>
  </si>
  <si>
    <t>Callum Hudson-Odoi</t>
  </si>
  <si>
    <t>Jordan Hugill</t>
  </si>
  <si>
    <t>Mat Klich</t>
  </si>
  <si>
    <t>Jamal Lowe</t>
  </si>
  <si>
    <t>Dave McGoldrick</t>
  </si>
  <si>
    <t>Eddie Nketiah</t>
  </si>
  <si>
    <t>Jordan Rhodes</t>
  </si>
  <si>
    <t>Salomon Rondon</t>
  </si>
  <si>
    <t>Nikola Vlasic</t>
  </si>
  <si>
    <t>Victor Adeboyejo</t>
  </si>
  <si>
    <t>Sammy Ameobi</t>
  </si>
  <si>
    <t>Keshi Anderson</t>
  </si>
  <si>
    <t>Chuks Aneke</t>
  </si>
  <si>
    <t>Femi Azeez</t>
  </si>
  <si>
    <t>Leon Bailey</t>
  </si>
  <si>
    <t>Sam Baldock</t>
  </si>
  <si>
    <t>Shandon Baptiste</t>
  </si>
  <si>
    <t>Louie Barry</t>
  </si>
  <si>
    <t>Jeremy Bela</t>
  </si>
  <si>
    <t>Mason Bennett</t>
  </si>
  <si>
    <t>Said Benrahma</t>
  </si>
  <si>
    <t>Steve Bergwijn</t>
  </si>
  <si>
    <t>Tyrese Campbell</t>
  </si>
  <si>
    <t>Andre Carrillo</t>
  </si>
  <si>
    <t>Andy Carroll</t>
  </si>
  <si>
    <t>Jahmiri Clarke</t>
  </si>
  <si>
    <t>Jack Clarke</t>
  </si>
  <si>
    <t>Jonson Clarke-Harris</t>
  </si>
  <si>
    <t>Josh Coburn</t>
  </si>
  <si>
    <t>Devante Cole</t>
  </si>
  <si>
    <t>Liam Cullen</t>
  </si>
  <si>
    <t>Patson Daka</t>
  </si>
  <si>
    <t>Keinan Davis</t>
  </si>
  <si>
    <t>Siriki Dembele</t>
  </si>
  <si>
    <t>Moussa Djenepo</t>
  </si>
  <si>
    <t>Tom Eaves</t>
  </si>
  <si>
    <t>Anthony Elanga</t>
  </si>
  <si>
    <t>Bright Enobakhare</t>
  </si>
  <si>
    <t>Ched Evans</t>
  </si>
  <si>
    <t>Marcus Forss</t>
  </si>
  <si>
    <t>George Friend</t>
  </si>
  <si>
    <t>Saman Ghoddos</t>
  </si>
  <si>
    <t>Bryan Gil</t>
  </si>
  <si>
    <t>Mason Greenwood</t>
  </si>
  <si>
    <t>Juan Camilo Henandez</t>
  </si>
  <si>
    <t>Cucho Hernandez</t>
  </si>
  <si>
    <t>Hee-Chan Hwang</t>
  </si>
  <si>
    <t>Adam Idah</t>
  </si>
  <si>
    <t>Uche Ikpeazu</t>
  </si>
  <si>
    <t>Tom Ince</t>
  </si>
  <si>
    <t>Aaron Leya Iseka</t>
  </si>
  <si>
    <t>Cameron Jerome</t>
  </si>
  <si>
    <t>Brennan Johnson</t>
  </si>
  <si>
    <t>Josh Koroma</t>
  </si>
  <si>
    <t>Danny Loader</t>
  </si>
  <si>
    <t>Shane Long</t>
  </si>
  <si>
    <t>Ryan Longman</t>
  </si>
  <si>
    <t>Ademola Lookman</t>
  </si>
  <si>
    <t>Alexis MacAllister</t>
  </si>
  <si>
    <t>Josh Magennis</t>
  </si>
  <si>
    <t>Jack Marriott</t>
  </si>
  <si>
    <t>Gabriel Martinelli</t>
  </si>
  <si>
    <t>Jean-Philippe Mateta</t>
  </si>
  <si>
    <t>Bryan Mbeumo</t>
  </si>
  <si>
    <t>Yakou Meite</t>
  </si>
  <si>
    <t>Alex Mighten</t>
  </si>
  <si>
    <t>Takumi Minamino</t>
  </si>
  <si>
    <t>Rafa Mir</t>
  </si>
  <si>
    <t>Lys Mousset</t>
  </si>
  <si>
    <t>Rodrigo Muniz</t>
  </si>
  <si>
    <t>Josh Murphy</t>
  </si>
  <si>
    <t>Pedro Neto</t>
  </si>
  <si>
    <t>Joia Nuno Da Costa</t>
  </si>
  <si>
    <t>Joe Nuttall</t>
  </si>
  <si>
    <t>Michael Obafemi</t>
  </si>
  <si>
    <t>Divock Origi</t>
  </si>
  <si>
    <t>Joao Pedro</t>
  </si>
  <si>
    <t>Ayoze Perez</t>
  </si>
  <si>
    <t>George Puscas</t>
  </si>
  <si>
    <t>Tyler Roberts</t>
  </si>
  <si>
    <t>Ismaila Sarr</t>
  </si>
  <si>
    <t>Antoine Semenyo</t>
  </si>
  <si>
    <t>Ryan Sessegnon</t>
  </si>
  <si>
    <t>Abdallah Sima</t>
  </si>
  <si>
    <t>Scott Sinclair</t>
  </si>
  <si>
    <t>Lyle Taylor</t>
  </si>
  <si>
    <t>Lee Tomlin</t>
  </si>
  <si>
    <t>Amad Traore</t>
  </si>
  <si>
    <t>Bertrand Traore</t>
  </si>
  <si>
    <t>Leandro Trossard</t>
  </si>
  <si>
    <t>Christos Tzolis</t>
  </si>
  <si>
    <t>Theo Walcott</t>
  </si>
  <si>
    <t>Tyler Walker</t>
  </si>
  <si>
    <t>Connor Wickham</t>
  </si>
  <si>
    <t>Mallik Wilks</t>
  </si>
  <si>
    <t>Andriy Yarmolenko</t>
  </si>
  <si>
    <t>Alex McCarthy</t>
  </si>
  <si>
    <t>Alex Smithies</t>
  </si>
  <si>
    <t>Joao Cancelo</t>
  </si>
  <si>
    <t>Raphael Varane</t>
  </si>
  <si>
    <t>Joe Gomez</t>
  </si>
  <si>
    <t>Matthew Cash</t>
  </si>
  <si>
    <t>Kyle Bartley</t>
  </si>
  <si>
    <t>Jan Bednarak</t>
  </si>
  <si>
    <t>Jayden Bogle</t>
  </si>
  <si>
    <t>Sonny Bradley</t>
  </si>
  <si>
    <t>Craig Dawson</t>
  </si>
  <si>
    <t>Marvin Ekpiteta</t>
  </si>
  <si>
    <t>Darnell Furlong</t>
  </si>
  <si>
    <t>Cedric Kipre</t>
  </si>
  <si>
    <t>Ezri Konsa</t>
  </si>
  <si>
    <t>Tariq Lamptey</t>
  </si>
  <si>
    <t>Jamaal Lascelles</t>
  </si>
  <si>
    <t>Tom Lees</t>
  </si>
  <si>
    <t>Mark McGuinness</t>
  </si>
  <si>
    <t>Tyrone Mings</t>
  </si>
  <si>
    <t>Dara O'Shea</t>
  </si>
  <si>
    <t>Antonee Robinson</t>
  </si>
  <si>
    <t>Mohammed Salisu</t>
  </si>
  <si>
    <t>John Stones</t>
  </si>
  <si>
    <t>Kenny Tete</t>
  </si>
  <si>
    <t>Keiran Trippier</t>
  </si>
  <si>
    <t>Virgil van Dijk</t>
  </si>
  <si>
    <t>Jordan Zemura</t>
  </si>
  <si>
    <t>John McGinn</t>
  </si>
  <si>
    <t>Paul Pogba</t>
  </si>
  <si>
    <t>Jonjo Shelvey</t>
  </si>
  <si>
    <t>Harvey Barnes</t>
  </si>
  <si>
    <t>Daniel Johnson</t>
  </si>
  <si>
    <t>Christian Pulisic</t>
  </si>
  <si>
    <t>Ilkay Gundogan</t>
  </si>
  <si>
    <t>Josh Brownhill</t>
  </si>
  <si>
    <t>Jordan Clark</t>
  </si>
  <si>
    <t>Rubin Colwill</t>
  </si>
  <si>
    <t>Matt Crooks</t>
  </si>
  <si>
    <t>Yan Dhanda</t>
  </si>
  <si>
    <t>Matt Grimes</t>
  </si>
  <si>
    <t>Mateo Kovacic</t>
  </si>
  <si>
    <t>Ben Osborn</t>
  </si>
  <si>
    <t>Daniel Podence</t>
  </si>
  <si>
    <t>Rodri</t>
  </si>
  <si>
    <t>Hakim Ziyech</t>
  </si>
  <si>
    <t>Joelinton</t>
  </si>
  <si>
    <t>Sam Gallagher</t>
  </si>
  <si>
    <t>Kelechi Iheanacho</t>
  </si>
  <si>
    <t>Philippe Coutinho</t>
  </si>
  <si>
    <t>Colin Kazim-Richards</t>
  </si>
  <si>
    <t>Dusan Vlahovic</t>
  </si>
  <si>
    <t>Top
Bid</t>
  </si>
  <si>
    <t>DL22- R6 - Mopup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</si>
</sst>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 ;[Red]\-0\ "/>
    <numFmt numFmtId="166" formatCode="&quot;£&quot;#,##0.0"/>
    <numFmt numFmtId="167" formatCode="ddd\ d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0"/>
      <color indexed="55"/>
      <name val="Calibri"/>
      <family val="2"/>
    </font>
    <font>
      <b/>
      <sz val="10"/>
      <color rgb="FFAEBCE1"/>
      <name val="Arial"/>
      <family val="2"/>
    </font>
    <font>
      <sz val="10"/>
      <color rgb="FF012060"/>
      <name val="Arial"/>
      <family val="2"/>
    </font>
    <font>
      <b/>
      <sz val="10"/>
      <color rgb="FF012060"/>
      <name val="Arial"/>
      <family val="2"/>
    </font>
    <font>
      <sz val="10"/>
      <color rgb="FFAEBCE1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2"/>
      <color rgb="FFAEBCE1"/>
      <name val="Arial"/>
      <family val="2"/>
    </font>
    <font>
      <sz val="10"/>
      <color theme="0" tint="-0.34998626667073579"/>
      <name val="Calibri"/>
      <family val="2"/>
    </font>
    <font>
      <b/>
      <sz val="10"/>
      <color rgb="FF012460"/>
      <name val="Arial"/>
      <family val="2"/>
    </font>
    <font>
      <i/>
      <strike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color rgb="FFAEB9E1"/>
      <name val="Arial"/>
      <family val="2"/>
    </font>
    <font>
      <b/>
      <sz val="10"/>
      <color theme="1"/>
      <name val="Arial"/>
      <family val="2"/>
    </font>
    <font>
      <i/>
      <sz val="12"/>
      <color rgb="FFFF0000"/>
      <name val="Arial"/>
      <family val="2"/>
    </font>
    <font>
      <sz val="10"/>
      <color rgb="FF01246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1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BCE1"/>
        <bgColor indexed="64"/>
      </patternFill>
    </fill>
    <fill>
      <patternFill patternType="solid">
        <fgColor rgb="FFAEB9E1"/>
        <bgColor indexed="64"/>
      </patternFill>
    </fill>
    <fill>
      <patternFill patternType="solid">
        <fgColor rgb="FF01246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64" fontId="9" fillId="2" borderId="0" xfId="0" applyNumberFormat="1" applyFont="1" applyFill="1" applyAlignment="1">
      <alignment horizontal="left" vertical="center"/>
    </xf>
    <xf numFmtId="0" fontId="0" fillId="3" borderId="0" xfId="0" applyFill="1"/>
    <xf numFmtId="164" fontId="0" fillId="3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164" fontId="0" fillId="3" borderId="1" xfId="0" applyNumberForma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166" fontId="10" fillId="4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0" borderId="5" xfId="0" pivotButton="1" applyBorder="1"/>
    <xf numFmtId="0" fontId="13" fillId="0" borderId="1" xfId="0" applyFont="1" applyBorder="1" applyAlignment="1">
      <alignment horizontal="left" vertical="center"/>
    </xf>
    <xf numFmtId="0" fontId="0" fillId="0" borderId="6" xfId="0" applyBorder="1"/>
    <xf numFmtId="0" fontId="0" fillId="0" borderId="5" xfId="0" applyBorder="1"/>
    <xf numFmtId="0" fontId="14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/>
    <xf numFmtId="0" fontId="0" fillId="0" borderId="8" xfId="0" applyNumberFormat="1" applyBorder="1"/>
    <xf numFmtId="0" fontId="6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1" xfId="0" applyFont="1" applyBorder="1"/>
    <xf numFmtId="0" fontId="15" fillId="0" borderId="0" xfId="0" applyFont="1" applyFill="1" applyBorder="1"/>
    <xf numFmtId="0" fontId="18" fillId="5" borderId="1" xfId="0" applyFont="1" applyFill="1" applyBorder="1" applyAlignment="1">
      <alignment horizontal="right" vertical="center"/>
    </xf>
    <xf numFmtId="164" fontId="18" fillId="5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top" wrapText="1"/>
    </xf>
    <xf numFmtId="0" fontId="11" fillId="4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22" fillId="2" borderId="3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9" fillId="2" borderId="1" xfId="0" applyNumberFormat="1" applyFont="1" applyFill="1" applyBorder="1" applyAlignment="1">
      <alignment horizontal="left" vertical="top"/>
    </xf>
    <xf numFmtId="0" fontId="23" fillId="0" borderId="0" xfId="0" applyFont="1" applyAlignment="1">
      <alignment vertical="top" wrapText="1"/>
    </xf>
    <xf numFmtId="0" fontId="0" fillId="0" borderId="9" xfId="0" applyBorder="1"/>
    <xf numFmtId="0" fontId="0" fillId="0" borderId="5" xfId="0" applyNumberFormat="1" applyBorder="1"/>
    <xf numFmtId="0" fontId="0" fillId="0" borderId="12" xfId="0" applyBorder="1"/>
    <xf numFmtId="0" fontId="0" fillId="0" borderId="12" xfId="0" applyNumberFormat="1" applyBorder="1"/>
    <xf numFmtId="0" fontId="0" fillId="0" borderId="6" xfId="0" applyNumberFormat="1" applyBorder="1"/>
    <xf numFmtId="0" fontId="0" fillId="0" borderId="13" xfId="0" applyNumberFormat="1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Border="1"/>
    <xf numFmtId="0" fontId="0" fillId="0" borderId="15" xfId="0" applyNumberFormat="1" applyBorder="1"/>
    <xf numFmtId="0" fontId="0" fillId="0" borderId="0" xfId="0" applyNumberFormat="1"/>
    <xf numFmtId="0" fontId="0" fillId="0" borderId="16" xfId="0" applyNumberFormat="1" applyBorder="1"/>
    <xf numFmtId="0" fontId="21" fillId="6" borderId="1" xfId="0" applyFont="1" applyFill="1" applyBorder="1" applyAlignment="1">
      <alignment horizontal="right" vertical="center"/>
    </xf>
    <xf numFmtId="0" fontId="24" fillId="5" borderId="1" xfId="0" applyFont="1" applyFill="1" applyBorder="1"/>
    <xf numFmtId="164" fontId="9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64" fontId="24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0" borderId="0" xfId="0" pivotButton="1"/>
    <xf numFmtId="0" fontId="1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164" fontId="0" fillId="3" borderId="17" xfId="0" applyNumberForma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167" fontId="9" fillId="2" borderId="3" xfId="0" applyNumberFormat="1" applyFont="1" applyFill="1" applyBorder="1" applyAlignment="1">
      <alignment horizontal="right" vertical="center" wrapText="1"/>
    </xf>
    <xf numFmtId="167" fontId="9" fillId="2" borderId="2" xfId="0" applyNumberFormat="1" applyFont="1" applyFill="1" applyBorder="1" applyAlignment="1">
      <alignment horizontal="right" vertical="center" wrapText="1"/>
    </xf>
    <xf numFmtId="167" fontId="9" fillId="2" borderId="4" xfId="0" applyNumberFormat="1" applyFont="1" applyFill="1" applyBorder="1" applyAlignment="1">
      <alignment horizontal="right" vertical="center" wrapText="1"/>
    </xf>
    <xf numFmtId="167" fontId="9" fillId="2" borderId="4" xfId="0" applyNumberFormat="1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2" borderId="3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8" fillId="5" borderId="19" xfId="0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 vertical="center"/>
    </xf>
    <xf numFmtId="0" fontId="18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164" fontId="18" fillId="5" borderId="18" xfId="0" applyNumberFormat="1" applyFont="1" applyFill="1" applyBorder="1" applyAlignment="1">
      <alignment horizontal="center" vertical="center" wrapText="1"/>
    </xf>
    <xf numFmtId="164" fontId="18" fillId="5" borderId="10" xfId="0" applyNumberFormat="1" applyFont="1" applyFill="1" applyBorder="1" applyAlignment="1">
      <alignment horizontal="center" vertical="center" wrapText="1"/>
    </xf>
    <xf numFmtId="164" fontId="18" fillId="5" borderId="1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39"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 tint="-0.24994659260841701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12460"/>
      <color rgb="FFAEB9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38100</xdr:rowOff>
    </xdr:from>
    <xdr:to>
      <xdr:col>7</xdr:col>
      <xdr:colOff>587943</xdr:colOff>
      <xdr:row>0</xdr:row>
      <xdr:rowOff>312420</xdr:rowOff>
    </xdr:to>
    <xdr:sp macro="[0]!SortPlayersBid" textlink="">
      <xdr:nvSpPr>
        <xdr:cNvPr id="2" name="Rectangle 1">
          <a:extLst>
            <a:ext uri="{FF2B5EF4-FFF2-40B4-BE49-F238E27FC236}">
              <a16:creationId xmlns:a16="http://schemas.microsoft.com/office/drawing/2014/main" id="{6E160133-0B65-4A32-9542-BDDA8C21CEE8}"/>
            </a:ext>
          </a:extLst>
        </xdr:cNvPr>
        <xdr:cNvSpPr/>
      </xdr:nvSpPr>
      <xdr:spPr>
        <a:xfrm>
          <a:off x="6842760" y="38100"/>
          <a:ext cx="548640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Bid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68580</xdr:rowOff>
    </xdr:from>
    <xdr:to>
      <xdr:col>0</xdr:col>
      <xdr:colOff>702948</xdr:colOff>
      <xdr:row>0</xdr:row>
      <xdr:rowOff>342900</xdr:rowOff>
    </xdr:to>
    <xdr:sp macro="[0]!SortPlayers" textlink="">
      <xdr:nvSpPr>
        <xdr:cNvPr id="3" name="Rectangle 2">
          <a:extLst>
            <a:ext uri="{FF2B5EF4-FFF2-40B4-BE49-F238E27FC236}">
              <a16:creationId xmlns:a16="http://schemas.microsoft.com/office/drawing/2014/main" id="{8C8FFB5D-3AA4-41E4-B47C-2FC876783B9B}"/>
            </a:ext>
          </a:extLst>
        </xdr:cNvPr>
        <xdr:cNvSpPr/>
      </xdr:nvSpPr>
      <xdr:spPr>
        <a:xfrm>
          <a:off x="0" y="68580"/>
          <a:ext cx="643890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Sort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1100137</xdr:colOff>
      <xdr:row>0</xdr:row>
      <xdr:rowOff>76200</xdr:rowOff>
    </xdr:from>
    <xdr:to>
      <xdr:col>8</xdr:col>
      <xdr:colOff>1803085</xdr:colOff>
      <xdr:row>0</xdr:row>
      <xdr:rowOff>350520</xdr:rowOff>
    </xdr:to>
    <xdr:sp macro="[0]!ClearPlayers" textlink="">
      <xdr:nvSpPr>
        <xdr:cNvPr id="4" name="Rectangle 3">
          <a:extLst>
            <a:ext uri="{FF2B5EF4-FFF2-40B4-BE49-F238E27FC236}">
              <a16:creationId xmlns:a16="http://schemas.microsoft.com/office/drawing/2014/main" id="{DA9F7D80-A128-4B4A-89E3-30B03913F73E}"/>
            </a:ext>
          </a:extLst>
        </xdr:cNvPr>
        <xdr:cNvSpPr/>
      </xdr:nvSpPr>
      <xdr:spPr>
        <a:xfrm>
          <a:off x="9267825" y="76200"/>
          <a:ext cx="702948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89958</xdr:colOff>
      <xdr:row>0</xdr:row>
      <xdr:rowOff>68793</xdr:rowOff>
    </xdr:from>
    <xdr:to>
      <xdr:col>10</xdr:col>
      <xdr:colOff>539958</xdr:colOff>
      <xdr:row>0</xdr:row>
      <xdr:rowOff>338793</xdr:rowOff>
    </xdr:to>
    <xdr:sp macro="[0]!SortResultsBid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17D0DD07-310F-4D14-9BB0-2CABBC319DC9}"/>
            </a:ext>
          </a:extLst>
        </xdr:cNvPr>
        <xdr:cNvSpPr/>
      </xdr:nvSpPr>
      <xdr:spPr>
        <a:xfrm>
          <a:off x="10964334" y="68793"/>
          <a:ext cx="450000" cy="270000"/>
        </a:xfrm>
        <a:prstGeom prst="roundRect">
          <a:avLst/>
        </a:prstGeom>
        <a:solidFill>
          <a:srgbClr val="0124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" tIns="3600" rIns="3600" bIns="3600" rtlCol="0" anchor="ctr" anchorCtr="1"/>
        <a:lstStyle/>
        <a:p>
          <a:pPr algn="l"/>
          <a:r>
            <a:rPr lang="en-GB" sz="1000">
              <a:solidFill>
                <a:srgbClr val="AEB9E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Bid </a:t>
          </a:r>
          <a:r>
            <a:rPr lang="en-GB" sz="1000">
              <a:solidFill>
                <a:srgbClr val="AEB9E1"/>
              </a:solidFill>
              <a:latin typeface="Calibri" panose="020F0502020204030204" pitchFamily="34" charset="0"/>
              <a:ea typeface="Tahoma" panose="020B0604030504040204" pitchFamily="34" charset="0"/>
              <a:cs typeface="Calibri" panose="020F0502020204030204" pitchFamily="34" charset="0"/>
            </a:rPr>
            <a:t>↕</a:t>
          </a:r>
          <a:endParaRPr lang="en-GB" sz="1000">
            <a:solidFill>
              <a:srgbClr val="AEB9E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11</xdr:col>
      <xdr:colOff>52916</xdr:colOff>
      <xdr:row>0</xdr:row>
      <xdr:rowOff>79376</xdr:rowOff>
    </xdr:from>
    <xdr:to>
      <xdr:col>11</xdr:col>
      <xdr:colOff>502916</xdr:colOff>
      <xdr:row>0</xdr:row>
      <xdr:rowOff>349376</xdr:rowOff>
    </xdr:to>
    <xdr:sp macro="[0]!ClearBids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7F7345A6-0EA6-455F-9C6F-2320CE853718}"/>
            </a:ext>
          </a:extLst>
        </xdr:cNvPr>
        <xdr:cNvSpPr/>
      </xdr:nvSpPr>
      <xdr:spPr>
        <a:xfrm>
          <a:off x="11509375" y="79376"/>
          <a:ext cx="450000" cy="270000"/>
        </a:xfrm>
        <a:prstGeom prst="roundRect">
          <a:avLst/>
        </a:prstGeom>
        <a:solidFill>
          <a:srgbClr val="0124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" tIns="3600" rIns="3600" bIns="3600" rtlCol="0" anchor="ctr" anchorCtr="1"/>
        <a:lstStyle/>
        <a:p>
          <a:pPr algn="l"/>
          <a:r>
            <a:rPr lang="en-GB" sz="1000">
              <a:solidFill>
                <a:srgbClr val="AEB9E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Clear</a:t>
          </a:r>
        </a:p>
      </xdr:txBody>
    </xdr:sp>
    <xdr:clientData/>
  </xdr:twoCellAnchor>
  <xdr:twoCellAnchor>
    <xdr:from>
      <xdr:col>12</xdr:col>
      <xdr:colOff>9524</xdr:colOff>
      <xdr:row>0</xdr:row>
      <xdr:rowOff>73026</xdr:rowOff>
    </xdr:from>
    <xdr:to>
      <xdr:col>13</xdr:col>
      <xdr:colOff>57440</xdr:colOff>
      <xdr:row>0</xdr:row>
      <xdr:rowOff>343026</xdr:rowOff>
    </xdr:to>
    <xdr:sp macro="[0]!SortResultsHighBid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BC0D978C-0987-45E9-B9F6-1F54A6E790D8}"/>
            </a:ext>
          </a:extLst>
        </xdr:cNvPr>
        <xdr:cNvSpPr/>
      </xdr:nvSpPr>
      <xdr:spPr>
        <a:xfrm>
          <a:off x="12048066" y="73026"/>
          <a:ext cx="630000" cy="270000"/>
        </a:xfrm>
        <a:prstGeom prst="roundRect">
          <a:avLst/>
        </a:prstGeom>
        <a:solidFill>
          <a:srgbClr val="0124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" tIns="3600" rIns="3600" bIns="3600" rtlCol="0" anchor="ctr" anchorCtr="1"/>
        <a:lstStyle/>
        <a:p>
          <a:pPr algn="l"/>
          <a:r>
            <a:rPr lang="en-GB" sz="1000">
              <a:solidFill>
                <a:srgbClr val="AEB9E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High Bid</a:t>
          </a:r>
        </a:p>
      </xdr:txBody>
    </xdr:sp>
    <xdr:clientData/>
  </xdr:twoCellAnchor>
  <xdr:twoCellAnchor>
    <xdr:from>
      <xdr:col>13</xdr:col>
      <xdr:colOff>153459</xdr:colOff>
      <xdr:row>0</xdr:row>
      <xdr:rowOff>74083</xdr:rowOff>
    </xdr:from>
    <xdr:to>
      <xdr:col>14</xdr:col>
      <xdr:colOff>153458</xdr:colOff>
      <xdr:row>0</xdr:row>
      <xdr:rowOff>344083</xdr:rowOff>
    </xdr:to>
    <xdr:sp macro="[0]!ClearStarredBids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D5E8283F-3E06-4650-93AE-FBCC9EA6B8E8}"/>
            </a:ext>
          </a:extLst>
        </xdr:cNvPr>
        <xdr:cNvSpPr/>
      </xdr:nvSpPr>
      <xdr:spPr>
        <a:xfrm>
          <a:off x="12774085" y="74083"/>
          <a:ext cx="582082" cy="270000"/>
        </a:xfrm>
        <a:prstGeom prst="roundRect">
          <a:avLst/>
        </a:prstGeom>
        <a:solidFill>
          <a:srgbClr val="0124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" tIns="3600" rIns="3600" bIns="3600" rtlCol="0" anchor="ctr" anchorCtr="1"/>
        <a:lstStyle/>
        <a:p>
          <a:pPr algn="l"/>
          <a:r>
            <a:rPr lang="en-GB" sz="1000">
              <a:solidFill>
                <a:srgbClr val="AEB9E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Clear 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71438</xdr:colOff>
      <xdr:row>0</xdr:row>
      <xdr:rowOff>38100</xdr:rowOff>
    </xdr:from>
    <xdr:to>
      <xdr:col>8</xdr:col>
      <xdr:colOff>621281</xdr:colOff>
      <xdr:row>0</xdr:row>
      <xdr:rowOff>312420</xdr:rowOff>
    </xdr:to>
    <xdr:sp macro="[0]!SortPlayersBid" textlink="">
      <xdr:nvSpPr>
        <xdr:cNvPr id="2" name="Rectangle 1">
          <a:extLst>
            <a:ext uri="{FF2B5EF4-FFF2-40B4-BE49-F238E27FC236}">
              <a16:creationId xmlns:a16="http://schemas.microsoft.com/office/drawing/2014/main" id="{E8BB2273-85E4-438C-847E-BB7A95605DD3}"/>
            </a:ext>
          </a:extLst>
        </xdr:cNvPr>
        <xdr:cNvSpPr/>
      </xdr:nvSpPr>
      <xdr:spPr>
        <a:xfrm>
          <a:off x="8005763" y="38100"/>
          <a:ext cx="549843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Bid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22860</xdr:colOff>
      <xdr:row>0</xdr:row>
      <xdr:rowOff>38100</xdr:rowOff>
    </xdr:from>
    <xdr:to>
      <xdr:col>0</xdr:col>
      <xdr:colOff>582924</xdr:colOff>
      <xdr:row>0</xdr:row>
      <xdr:rowOff>312420</xdr:rowOff>
    </xdr:to>
    <xdr:sp macro="[0]!SortSquads" textlink="">
      <xdr:nvSpPr>
        <xdr:cNvPr id="3" name="Rectangle 2">
          <a:extLst>
            <a:ext uri="{FF2B5EF4-FFF2-40B4-BE49-F238E27FC236}">
              <a16:creationId xmlns:a16="http://schemas.microsoft.com/office/drawing/2014/main" id="{B678A63C-39B0-4A76-9EA4-AD43FB2C2ABE}"/>
            </a:ext>
          </a:extLst>
        </xdr:cNvPr>
        <xdr:cNvSpPr/>
      </xdr:nvSpPr>
      <xdr:spPr>
        <a:xfrm>
          <a:off x="22860" y="38100"/>
          <a:ext cx="537469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Sort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4763</xdr:colOff>
      <xdr:row>0</xdr:row>
      <xdr:rowOff>33338</xdr:rowOff>
    </xdr:from>
    <xdr:to>
      <xdr:col>9</xdr:col>
      <xdr:colOff>538162</xdr:colOff>
      <xdr:row>0</xdr:row>
      <xdr:rowOff>307658</xdr:rowOff>
    </xdr:to>
    <xdr:sp macro="[0]!ClearSigned" textlink="">
      <xdr:nvSpPr>
        <xdr:cNvPr id="4" name="Rectangle 3">
          <a:extLst>
            <a:ext uri="{FF2B5EF4-FFF2-40B4-BE49-F238E27FC236}">
              <a16:creationId xmlns:a16="http://schemas.microsoft.com/office/drawing/2014/main" id="{812A0855-AE1A-4ACE-AAE4-211AC772285D}"/>
            </a:ext>
          </a:extLst>
        </xdr:cNvPr>
        <xdr:cNvSpPr/>
      </xdr:nvSpPr>
      <xdr:spPr>
        <a:xfrm>
          <a:off x="8591551" y="33338"/>
          <a:ext cx="533399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42863</xdr:rowOff>
    </xdr:from>
    <xdr:to>
      <xdr:col>9</xdr:col>
      <xdr:colOff>507150</xdr:colOff>
      <xdr:row>0</xdr:row>
      <xdr:rowOff>312863</xdr:rowOff>
    </xdr:to>
    <xdr:sp macro="[0]!SortPresentationPosBids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7681AFCA-D3BD-4286-9891-92A99627EE07}"/>
            </a:ext>
          </a:extLst>
        </xdr:cNvPr>
        <xdr:cNvSpPr/>
      </xdr:nvSpPr>
      <xdr:spPr>
        <a:xfrm>
          <a:off x="10334625" y="42863"/>
          <a:ext cx="450000" cy="270000"/>
        </a:xfrm>
        <a:prstGeom prst="roundRect">
          <a:avLst/>
        </a:prstGeom>
        <a:solidFill>
          <a:srgbClr val="0124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" tIns="3600" rIns="3600" bIns="3600" rtlCol="0" anchor="ctr" anchorCtr="1"/>
        <a:lstStyle/>
        <a:p>
          <a:pPr algn="l"/>
          <a:r>
            <a:rPr lang="en-GB" sz="1000">
              <a:solidFill>
                <a:srgbClr val="AEB9E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Bid </a:t>
          </a:r>
          <a:r>
            <a:rPr lang="en-GB" sz="1000">
              <a:solidFill>
                <a:srgbClr val="AEB9E1"/>
              </a:solidFill>
              <a:latin typeface="Calibri" panose="020F0502020204030204" pitchFamily="34" charset="0"/>
              <a:ea typeface="Tahoma" panose="020B0604030504040204" pitchFamily="34" charset="0"/>
              <a:cs typeface="Calibri" panose="020F0502020204030204" pitchFamily="34" charset="0"/>
            </a:rPr>
            <a:t>↕</a:t>
          </a:r>
          <a:endParaRPr lang="en-GB" sz="1000">
            <a:solidFill>
              <a:srgbClr val="AEB9E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 Griffin" refreshedDate="44573.297521180553" createdVersion="7" refreshedVersion="7" minRefreshableVersion="3" recordCount="1048572" xr:uid="{40AE5C2B-9452-47DB-9A49-E54154D08B38}">
  <cacheSource type="worksheet">
    <worksheetSource ref="A2:L1048576" sheet="Bids"/>
  </cacheSource>
  <cacheFields count="12">
    <cacheField name="Winner" numFmtId="0">
      <sharedItems containsBlank="1"/>
    </cacheField>
    <cacheField name="Sort" numFmtId="0">
      <sharedItems containsBlank="1"/>
    </cacheField>
    <cacheField name="Ref" numFmtId="0">
      <sharedItems containsString="0" containsBlank="1" containsNumber="1" containsInteger="1" minValue="4590" maxValue="5614"/>
    </cacheField>
    <cacheField name="Cat" numFmtId="0">
      <sharedItems containsBlank="1"/>
    </cacheField>
    <cacheField name="Pos" numFmtId="0">
      <sharedItems containsBlank="1" count="6">
        <s v="DEF"/>
        <s v="FWD"/>
        <s v="MID"/>
        <s v=""/>
        <m/>
        <s v="GK" u="1"/>
      </sharedItems>
    </cacheField>
    <cacheField name="Player" numFmtId="0">
      <sharedItems containsBlank="1"/>
    </cacheField>
    <cacheField name="Team" numFmtId="0">
      <sharedItems containsBlank="1"/>
    </cacheField>
    <cacheField name="Owner" numFmtId="0">
      <sharedItems containsBlank="1" count="13">
        <s v="Chris Griffin"/>
        <s v="John Murphy"/>
        <s v="Paul Fairhurst"/>
        <s v="Paul Greenwood"/>
        <s v="Graham Miller"/>
        <s v="Carl Hogg"/>
        <m/>
        <s v="Steve Waterhouse" u="1"/>
        <s v="Nigel Hughes" u="1"/>
        <s v="Liam Murphy" u="1"/>
        <s v="Howard Bradley" u="1"/>
        <s v="Andy Clucas" u="1"/>
        <s v="Nigel Heyes" u="1"/>
      </sharedItems>
    </cacheField>
    <cacheField name="Bid" numFmtId="164">
      <sharedItems containsString="0" containsBlank="1" containsNumber="1" minValue="0.2" maxValue="3.3"/>
    </cacheField>
    <cacheField name="Released" numFmtId="0">
      <sharedItems containsBlank="1"/>
    </cacheField>
    <cacheField name="High" numFmtId="164">
      <sharedItems containsString="0" containsBlank="1" containsNumber="1" containsInteger="1" minValue="0" maxValue="0"/>
    </cacheField>
    <cacheField name="Contest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 Griffin" refreshedDate="44573.768993750004" createdVersion="6" refreshedVersion="7" minRefreshableVersion="3" recordCount="195" xr:uid="{1FCB1EEC-9E6C-4678-AC3A-8325E0ACFFB5}">
  <cacheSource type="worksheet">
    <worksheetSource ref="A2:J197" sheet="Bids"/>
  </cacheSource>
  <cacheFields count="10">
    <cacheField name="Winner" numFmtId="0">
      <sharedItems containsBlank="1" count="3">
        <s v="*"/>
        <m/>
        <s v="!" u="1"/>
      </sharedItems>
    </cacheField>
    <cacheField name="Sort" numFmtId="0">
      <sharedItems/>
    </cacheField>
    <cacheField name="Ref" numFmtId="0">
      <sharedItems containsString="0" containsBlank="1" containsNumber="1" containsInteger="1" minValue="4590" maxValue="5814"/>
    </cacheField>
    <cacheField name="Cat" numFmtId="0">
      <sharedItems/>
    </cacheField>
    <cacheField name="Pos" numFmtId="0">
      <sharedItems/>
    </cacheField>
    <cacheField name="Player" numFmtId="0">
      <sharedItems/>
    </cacheField>
    <cacheField name="Team" numFmtId="0">
      <sharedItems/>
    </cacheField>
    <cacheField name="Owner" numFmtId="0">
      <sharedItems containsBlank="1" count="15">
        <s v="John Murphy"/>
        <s v="Nigel Hughes"/>
        <s v="Nigel Heyes"/>
        <s v="Paul Greenwood"/>
        <s v="Carl Hogg"/>
        <s v="Graham Miller"/>
        <s v="Paul Fairhurst"/>
        <s v="Chris Griffin"/>
        <s v="Andy Clucas"/>
        <m/>
        <s v="Steve Waterhouse" u="1"/>
        <s v="Dave Sumner" u="1"/>
        <s v="Mo Sudell" u="1"/>
        <s v="Liam Murphy" u="1"/>
        <s v="Howard Bradley" u="1"/>
      </sharedItems>
    </cacheField>
    <cacheField name="Bid" numFmtId="164">
      <sharedItems containsString="0" containsBlank="1" containsNumber="1" minValue="0.1" maxValue="3.4"/>
    </cacheField>
    <cacheField name="Releas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 Griffin" refreshedDate="44574.314763657407" createdVersion="6" refreshedVersion="7" recordCount="787" xr:uid="{00000000-000A-0000-FFFF-FFFF02000000}">
  <cacheSource type="worksheet">
    <worksheetSource ref="A1:H65531" sheet="Signed"/>
  </cacheSource>
  <cacheFields count="8">
    <cacheField name="Sort" numFmtId="0">
      <sharedItems containsBlank="1"/>
    </cacheField>
    <cacheField name="Ref" numFmtId="0">
      <sharedItems containsBlank="1"/>
    </cacheField>
    <cacheField name="Cat" numFmtId="0">
      <sharedItems containsString="0" containsBlank="1" containsNumber="1" containsInteger="1" minValue="1655" maxValue="6109"/>
    </cacheField>
    <cacheField name="Pos" numFmtId="0">
      <sharedItems containsBlank="1" count="5">
        <s v="GK"/>
        <s v="DEF"/>
        <s v="MID"/>
        <s v="FWD"/>
        <m/>
      </sharedItems>
    </cacheField>
    <cacheField name="Player" numFmtId="0">
      <sharedItems containsBlank="1"/>
    </cacheField>
    <cacheField name="Team" numFmtId="0">
      <sharedItems containsBlank="1"/>
    </cacheField>
    <cacheField name="Owner" numFmtId="0">
      <sharedItems containsBlank="1" count="19">
        <s v="Carl Hogg"/>
        <s v="Paul Greenwood"/>
        <s v="Graham Miller"/>
        <s v="Steve Waterhouse"/>
        <s v="Paul Fairhurst"/>
        <s v="John Murphy"/>
        <s v="Liam Murphy"/>
        <s v="Chris Griffin"/>
        <s v="Andy Clucas"/>
        <s v="Nigel Heyes"/>
        <s v="Howard Bradley"/>
        <s v="Nigel Hughes"/>
        <m/>
        <s v="Charlotte Phillips" u="1"/>
        <s v="Dave Sumner" u="1"/>
        <s v="Jack Bradley" u="1"/>
        <s v="Andy Charleston" u="1"/>
        <s v="Mo Sudell" u="1"/>
        <s v="Jonny Fairclough" u="1"/>
      </sharedItems>
    </cacheField>
    <cacheField name="Bid" numFmtId="164">
      <sharedItems containsString="0" containsBlank="1" containsNumber="1" minValue="0.1" maxValue="23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572">
  <r>
    <m/>
    <s v="B"/>
    <n v="5593"/>
    <s v="A"/>
    <x v="0"/>
    <s v="Keiran Tierney"/>
    <s v="Arsenal"/>
    <x v="0"/>
    <n v="0.2"/>
    <m/>
    <n v="0"/>
    <m/>
  </r>
  <r>
    <m/>
    <s v="D"/>
    <n v="5039"/>
    <s v="A"/>
    <x v="1"/>
    <s v="Jack Grealish"/>
    <s v="Man C"/>
    <x v="1"/>
    <n v="3.3"/>
    <m/>
    <n v="0"/>
    <m/>
  </r>
  <r>
    <m/>
    <s v="B"/>
    <n v="5614"/>
    <s v="D"/>
    <x v="0"/>
    <s v="Jack Stacey"/>
    <s v="Bournemouth"/>
    <x v="2"/>
    <n v="0.5"/>
    <m/>
    <n v="0"/>
    <m/>
  </r>
  <r>
    <m/>
    <s v="B"/>
    <n v="5321"/>
    <s v="C"/>
    <x v="0"/>
    <s v="Aymeric Laporte"/>
    <s v="Man C"/>
    <x v="3"/>
    <n v="0.5"/>
    <m/>
    <n v="0"/>
    <m/>
  </r>
  <r>
    <m/>
    <s v="C"/>
    <n v="4864"/>
    <s v="D"/>
    <x v="2"/>
    <s v="Jed Wallace"/>
    <s v="Millwall"/>
    <x v="3"/>
    <n v="0.2"/>
    <s v="Baxter"/>
    <n v="0"/>
    <m/>
  </r>
  <r>
    <m/>
    <s v="B"/>
    <n v="4590"/>
    <s v="B"/>
    <x v="0"/>
    <s v="Conor Coady"/>
    <s v="Wolves"/>
    <x v="4"/>
    <n v="0.3"/>
    <m/>
    <n v="0"/>
    <m/>
  </r>
  <r>
    <m/>
    <s v="B"/>
    <n v="4590"/>
    <s v="B"/>
    <x v="0"/>
    <s v="Conor Coady"/>
    <s v="Wolves"/>
    <x v="5"/>
    <n v="0.6"/>
    <m/>
    <n v="0"/>
    <m/>
  </r>
  <r>
    <m/>
    <s v="B"/>
    <n v="5201"/>
    <s v="D"/>
    <x v="0"/>
    <s v="Dael Fry"/>
    <s v="Middlesbro"/>
    <x v="5"/>
    <n v="0.2"/>
    <m/>
    <n v="0"/>
    <m/>
  </r>
  <r>
    <m/>
    <s v="B"/>
    <n v="5348"/>
    <s v="D"/>
    <x v="0"/>
    <s v="Kyle Walker-Peters"/>
    <s v="Southampton"/>
    <x v="5"/>
    <n v="1.1000000000000001"/>
    <m/>
    <n v="0"/>
    <m/>
  </r>
  <r>
    <m/>
    <s v="B"/>
    <n v="5502"/>
    <s v="D"/>
    <x v="0"/>
    <s v="Ben Godfrey"/>
    <s v="Everton"/>
    <x v="5"/>
    <n v="1.4"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s v=""/>
    <m/>
    <s v=""/>
    <x v="3"/>
    <s v=""/>
    <s v=""/>
    <x v="6"/>
    <m/>
    <m/>
    <n v="0"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m/>
    <m/>
    <m/>
    <m/>
    <x v="4"/>
    <m/>
    <m/>
    <x v="6"/>
    <m/>
    <m/>
    <m/>
    <m/>
  </r>
  <r>
    <s v="*"/>
    <m/>
    <m/>
    <m/>
    <x v="4"/>
    <m/>
    <m/>
    <x v="6"/>
    <m/>
    <m/>
    <m/>
    <m/>
  </r>
  <r>
    <m/>
    <m/>
    <m/>
    <m/>
    <x v="4"/>
    <m/>
    <m/>
    <x v="6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5">
  <r>
    <x v="0"/>
    <s v="D"/>
    <n v="5039"/>
    <s v="A"/>
    <s v="FWD"/>
    <s v="Jack Grealish"/>
    <s v="Man C"/>
    <x v="0"/>
    <n v="3.3"/>
    <m/>
  </r>
  <r>
    <x v="0"/>
    <s v="C"/>
    <n v="4864"/>
    <s v="D"/>
    <s v="MID"/>
    <s v="Jed Wallace"/>
    <s v="Millwall"/>
    <x v="1"/>
    <n v="3.4"/>
    <m/>
  </r>
  <r>
    <x v="1"/>
    <s v="C"/>
    <n v="4864"/>
    <s v="D"/>
    <s v="MID"/>
    <s v="Jed Wallace"/>
    <s v="Millwall"/>
    <x v="2"/>
    <n v="0.6"/>
    <m/>
  </r>
  <r>
    <x v="1"/>
    <s v="C"/>
    <n v="4864"/>
    <s v="D"/>
    <s v="MID"/>
    <s v="Jed Wallace"/>
    <s v="Millwall"/>
    <x v="3"/>
    <n v="0.2"/>
    <s v="Baxter"/>
  </r>
  <r>
    <x v="0"/>
    <s v="B"/>
    <n v="5321"/>
    <s v="C"/>
    <s v="DEF"/>
    <s v="Aymeric Laporte"/>
    <s v="Man C"/>
    <x v="3"/>
    <n v="0.5"/>
    <m/>
  </r>
  <r>
    <x v="0"/>
    <s v="B"/>
    <n v="5502"/>
    <s v="D"/>
    <s v="DEF"/>
    <s v="Ben Godfrey"/>
    <s v="Everton"/>
    <x v="4"/>
    <n v="1.4"/>
    <m/>
  </r>
  <r>
    <x v="0"/>
    <s v="B"/>
    <n v="4590"/>
    <s v="B"/>
    <s v="DEF"/>
    <s v="Conor Coady"/>
    <s v="Wolves"/>
    <x v="1"/>
    <n v="1.7"/>
    <m/>
  </r>
  <r>
    <x v="1"/>
    <s v="B"/>
    <n v="4590"/>
    <s v="B"/>
    <s v="DEF"/>
    <s v="Conor Coady"/>
    <s v="Wolves"/>
    <x v="4"/>
    <n v="0.6"/>
    <m/>
  </r>
  <r>
    <x v="1"/>
    <s v="B"/>
    <n v="4590"/>
    <s v="B"/>
    <s v="DEF"/>
    <s v="Conor Coady"/>
    <s v="Wolves"/>
    <x v="5"/>
    <n v="0.3"/>
    <m/>
  </r>
  <r>
    <x v="1"/>
    <s v="B"/>
    <n v="4590"/>
    <s v="B"/>
    <s v="DEF"/>
    <s v="Conor Coady"/>
    <s v="Wolves"/>
    <x v="2"/>
    <n v="0.1"/>
    <m/>
  </r>
  <r>
    <x v="0"/>
    <s v="B"/>
    <n v="5201"/>
    <s v="D"/>
    <s v="DEF"/>
    <s v="Dael Fry"/>
    <s v="Middlesbro"/>
    <x v="4"/>
    <n v="0.2"/>
    <m/>
  </r>
  <r>
    <x v="0"/>
    <s v="B"/>
    <n v="5614"/>
    <s v="D"/>
    <s v="DEF"/>
    <s v="Jack Stacey"/>
    <s v="Bournemouth"/>
    <x v="6"/>
    <n v="0.5"/>
    <m/>
  </r>
  <r>
    <x v="0"/>
    <s v="B"/>
    <n v="5593"/>
    <s v="A"/>
    <s v="DEF"/>
    <s v="Keiran Tierney"/>
    <s v="Arsenal"/>
    <x v="7"/>
    <n v="0.2"/>
    <m/>
  </r>
  <r>
    <x v="0"/>
    <s v="B"/>
    <n v="5703"/>
    <s v="D"/>
    <s v="DEF"/>
    <s v="Ki-Jana Hoever"/>
    <s v="Wolves"/>
    <x v="2"/>
    <n v="0.1"/>
    <m/>
  </r>
  <r>
    <x v="0"/>
    <s v="B"/>
    <n v="5348"/>
    <s v="D"/>
    <s v="DEF"/>
    <s v="Kyle Walker-Peters"/>
    <s v="Southampton"/>
    <x v="4"/>
    <n v="1.1000000000000001"/>
    <m/>
  </r>
  <r>
    <x v="0"/>
    <s v="B"/>
    <n v="5814"/>
    <s v="D"/>
    <s v="DEF"/>
    <s v="Thiago Silva"/>
    <s v="Chelsea"/>
    <x v="8"/>
    <n v="0.1"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  <r>
    <x v="1"/>
    <s v=""/>
    <m/>
    <s v=""/>
    <s v=""/>
    <s v=""/>
    <s v=""/>
    <x v="9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">
  <r>
    <s v="A"/>
    <s v="A"/>
    <n v="5366"/>
    <x v="0"/>
    <s v="Alisson"/>
    <s v="Liverpool"/>
    <x v="0"/>
    <n v="0.3"/>
  </r>
  <r>
    <s v="A"/>
    <s v="A"/>
    <n v="6024"/>
    <x v="0"/>
    <s v="Nathan Baxter"/>
    <s v="Hull"/>
    <x v="1"/>
    <n v="0.2"/>
  </r>
  <r>
    <s v="A"/>
    <s v="A"/>
    <n v="4996"/>
    <x v="0"/>
    <s v="Adam Davies"/>
    <s v="Stoke"/>
    <x v="2"/>
    <n v="0.2"/>
  </r>
  <r>
    <s v="A"/>
    <s v="A"/>
    <n v="4141"/>
    <x v="0"/>
    <s v="David De Gea"/>
    <s v="Man U"/>
    <x v="3"/>
    <n v="0.3"/>
  </r>
  <r>
    <s v="A"/>
    <s v="A"/>
    <n v="5372"/>
    <x v="0"/>
    <s v="Martin Dubravka"/>
    <s v="Newcastle"/>
    <x v="4"/>
    <n v="0.4"/>
  </r>
  <r>
    <s v="A"/>
    <s v="A"/>
    <n v="5187"/>
    <x v="0"/>
    <s v="Ederson"/>
    <s v="Man C"/>
    <x v="5"/>
    <n v="1"/>
  </r>
  <r>
    <s v="A"/>
    <s v="A"/>
    <n v="4420"/>
    <x v="0"/>
    <s v="Lukasz Fabianski"/>
    <s v="West Ham"/>
    <x v="0"/>
    <n v="0.2"/>
  </r>
  <r>
    <s v="A"/>
    <s v="A"/>
    <n v="5659"/>
    <x v="0"/>
    <s v="Vincente Guaita"/>
    <s v="Palace"/>
    <x v="6"/>
    <n v="0.1"/>
  </r>
  <r>
    <s v="A"/>
    <s v="A"/>
    <n v="5151"/>
    <x v="0"/>
    <s v="Sam Johnstone"/>
    <s v="West Brom"/>
    <x v="3"/>
    <n v="0.4"/>
  </r>
  <r>
    <s v="A"/>
    <s v="A"/>
    <n v="5801"/>
    <x v="0"/>
    <s v="Thomas Kaminski"/>
    <s v="Blackburn"/>
    <x v="1"/>
    <n v="0.4"/>
  </r>
  <r>
    <s v="A"/>
    <s v="A"/>
    <n v="4309"/>
    <x v="0"/>
    <s v="Hugo Lloris"/>
    <s v="Spurs"/>
    <x v="7"/>
    <n v="0.5"/>
  </r>
  <r>
    <s v="A"/>
    <s v="A"/>
    <n v="5375"/>
    <x v="0"/>
    <s v="Joe Lumley"/>
    <s v="Middlesbro"/>
    <x v="7"/>
    <n v="0.3"/>
  </r>
  <r>
    <s v="A"/>
    <s v="A"/>
    <n v="5799"/>
    <x v="0"/>
    <s v="Emiliano Martinez"/>
    <s v="Villa"/>
    <x v="5"/>
    <n v="0.3"/>
  </r>
  <r>
    <s v="A"/>
    <s v="A"/>
    <n v="4513"/>
    <x v="0"/>
    <s v="Alex McCarthy"/>
    <s v="Southampton"/>
    <x v="8"/>
    <n v="0.7"/>
  </r>
  <r>
    <s v="A"/>
    <s v="A"/>
    <n v="5796"/>
    <x v="0"/>
    <s v="Edouard Mendy"/>
    <s v="Chelsea"/>
    <x v="9"/>
    <n v="0.7"/>
  </r>
  <r>
    <s v="A"/>
    <s v="A"/>
    <n v="5798"/>
    <x v="0"/>
    <s v="Illan Meslier"/>
    <s v="Leeds"/>
    <x v="4"/>
    <n v="0.1"/>
  </r>
  <r>
    <s v="A"/>
    <s v="A"/>
    <n v="4795"/>
    <x v="0"/>
    <s v="Jordan Pickford"/>
    <s v="Everton"/>
    <x v="2"/>
    <n v="0.1"/>
  </r>
  <r>
    <s v="A"/>
    <s v="A"/>
    <n v="5656"/>
    <x v="0"/>
    <s v="Aaron Ramsdale"/>
    <s v="Arsenal"/>
    <x v="10"/>
    <n v="1.3"/>
  </r>
  <r>
    <s v="A"/>
    <s v="A"/>
    <n v="5374"/>
    <x v="0"/>
    <s v="Marek Rodak"/>
    <s v="Fulham"/>
    <x v="9"/>
    <n v="0.4"/>
  </r>
  <r>
    <s v="A"/>
    <s v="A"/>
    <n v="5664"/>
    <x v="0"/>
    <s v="Kelle Roos"/>
    <s v="Derby"/>
    <x v="11"/>
    <n v="0.3"/>
  </r>
  <r>
    <s v="A"/>
    <s v="A"/>
    <n v="6007"/>
    <x v="0"/>
    <s v="Jose Sa"/>
    <s v="Wolves"/>
    <x v="10"/>
    <n v="1.3"/>
  </r>
  <r>
    <s v="A"/>
    <s v="A"/>
    <n v="6021"/>
    <x v="0"/>
    <s v="Robert Sanchez"/>
    <s v="Brighton"/>
    <x v="11"/>
    <n v="0.6"/>
  </r>
  <r>
    <s v="A"/>
    <s v="A"/>
    <n v="1655"/>
    <x v="0"/>
    <s v="Alex Smithies"/>
    <s v="Cardiff"/>
    <x v="6"/>
    <n v="0.1"/>
  </r>
  <r>
    <s v="A"/>
    <s v="A"/>
    <n v="6019"/>
    <x v="0"/>
    <s v="Mark Travers"/>
    <s v="Bournemouth"/>
    <x v="1"/>
    <n v="0.4"/>
  </r>
  <r>
    <s v="B"/>
    <s v="A"/>
    <n v="5605"/>
    <x v="1"/>
    <s v="Joao Cancelo"/>
    <s v="Man C"/>
    <x v="3"/>
    <n v="5.6"/>
  </r>
  <r>
    <s v="B"/>
    <s v="A"/>
    <n v="5817"/>
    <x v="1"/>
    <s v="Gabriel"/>
    <s v="Arsenal"/>
    <x v="11"/>
    <n v="1.2"/>
  </r>
  <r>
    <s v="B"/>
    <s v="A"/>
    <n v="5593"/>
    <x v="1"/>
    <s v="Keiran Tierney"/>
    <s v="Arsenal"/>
    <x v="7"/>
    <n v="0.2"/>
  </r>
  <r>
    <s v="B"/>
    <s v="A"/>
    <n v="5997"/>
    <x v="1"/>
    <s v="Raphael Varane"/>
    <s v="Man U"/>
    <x v="2"/>
    <n v="0.7"/>
  </r>
  <r>
    <s v="B"/>
    <s v="B"/>
    <n v="4590"/>
    <x v="1"/>
    <s v="Conor Coady"/>
    <s v="Wolves"/>
    <x v="11"/>
    <n v="1.7"/>
  </r>
  <r>
    <s v="B"/>
    <s v="B"/>
    <n v="4692"/>
    <x v="1"/>
    <s v="Joe Gomez"/>
    <s v="Liverpool"/>
    <x v="2"/>
    <n v="0.3"/>
  </r>
  <r>
    <s v="B"/>
    <s v="C"/>
    <n v="5346"/>
    <x v="1"/>
    <s v="Matthew Cash"/>
    <s v="Villa"/>
    <x v="10"/>
    <n v="0.5"/>
  </r>
  <r>
    <s v="B"/>
    <s v="C"/>
    <n v="5321"/>
    <x v="1"/>
    <s v="Aymeric Laporte"/>
    <s v="Man C"/>
    <x v="1"/>
    <n v="0.5"/>
  </r>
  <r>
    <s v="B"/>
    <s v="D"/>
    <n v="3902"/>
    <x v="1"/>
    <s v="Kyle Bartley"/>
    <s v="West Brom"/>
    <x v="1"/>
    <n v="2.2000000000000002"/>
  </r>
  <r>
    <s v="B"/>
    <s v="D"/>
    <n v="5360"/>
    <x v="1"/>
    <s v="Jan Bednarak"/>
    <s v="Southampton"/>
    <x v="6"/>
    <n v="2"/>
  </r>
  <r>
    <s v="B"/>
    <s v="D"/>
    <n v="5560"/>
    <x v="1"/>
    <s v="Jayden Bogle"/>
    <s v="Sheff U"/>
    <x v="6"/>
    <n v="2"/>
  </r>
  <r>
    <s v="B"/>
    <s v="D"/>
    <n v="5676"/>
    <x v="1"/>
    <s v="Sonny Bradley"/>
    <s v="Luton"/>
    <x v="6"/>
    <n v="0.9"/>
  </r>
  <r>
    <s v="B"/>
    <s v="D"/>
    <n v="3794"/>
    <x v="1"/>
    <s v="Craig Dawson"/>
    <s v="West Ham"/>
    <x v="10"/>
    <n v="0.2"/>
  </r>
  <r>
    <s v="B"/>
    <s v="D"/>
    <n v="6048"/>
    <x v="1"/>
    <s v="Marvin Ekpiteta"/>
    <s v="Blackpool"/>
    <x v="5"/>
    <n v="1.3"/>
  </r>
  <r>
    <s v="B"/>
    <s v="D"/>
    <n v="5201"/>
    <x v="1"/>
    <s v="Dael Fry"/>
    <s v="Middlesbro"/>
    <x v="0"/>
    <n v="0.2"/>
  </r>
  <r>
    <s v="B"/>
    <s v="D"/>
    <n v="5564"/>
    <x v="1"/>
    <s v="Darnell Furlong"/>
    <s v="West Brom"/>
    <x v="8"/>
    <n v="1.4"/>
  </r>
  <r>
    <s v="B"/>
    <s v="D"/>
    <n v="5502"/>
    <x v="1"/>
    <s v="Ben Godfrey"/>
    <s v="Everton"/>
    <x v="0"/>
    <n v="1.4"/>
  </r>
  <r>
    <s v="B"/>
    <s v="D"/>
    <n v="5886"/>
    <x v="1"/>
    <s v="Marc Guehi"/>
    <s v="Palace"/>
    <x v="5"/>
    <n v="1.3"/>
  </r>
  <r>
    <s v="B"/>
    <s v="D"/>
    <n v="5703"/>
    <x v="1"/>
    <s v="Ki-Jana Hoever"/>
    <s v="Wolves"/>
    <x v="9"/>
    <n v="0.1"/>
  </r>
  <r>
    <s v="B"/>
    <s v="D"/>
    <n v="5409"/>
    <x v="1"/>
    <s v="Reece James"/>
    <s v="Chelsea"/>
    <x v="3"/>
    <n v="5.6"/>
  </r>
  <r>
    <s v="B"/>
    <s v="D"/>
    <n v="5888"/>
    <x v="1"/>
    <s v="Max Kilman"/>
    <s v="Wolves"/>
    <x v="8"/>
    <n v="1.6"/>
  </r>
  <r>
    <s v="B"/>
    <s v="D"/>
    <n v="5382"/>
    <x v="1"/>
    <s v="Cedric Kipre"/>
    <s v="West Brom"/>
    <x v="9"/>
    <n v="0.2"/>
  </r>
  <r>
    <s v="B"/>
    <s v="D"/>
    <n v="5597"/>
    <x v="1"/>
    <s v="Ezri Konsa"/>
    <s v="Villa"/>
    <x v="6"/>
    <n v="1"/>
  </r>
  <r>
    <s v="B"/>
    <s v="D"/>
    <n v="5774"/>
    <x v="1"/>
    <s v="Tariq Lamptey"/>
    <s v="Brighton"/>
    <x v="4"/>
    <n v="0.5"/>
  </r>
  <r>
    <s v="B"/>
    <s v="D"/>
    <n v="2554"/>
    <x v="1"/>
    <s v="Jamaal Lascelles"/>
    <s v="Newcastle"/>
    <x v="10"/>
    <n v="0.1"/>
  </r>
  <r>
    <s v="B"/>
    <s v="D"/>
    <n v="1962"/>
    <x v="1"/>
    <s v="Tom Lees"/>
    <s v="Huddersfield"/>
    <x v="5"/>
    <n v="1.3"/>
  </r>
  <r>
    <s v="B"/>
    <s v="D"/>
    <n v="6052"/>
    <x v="1"/>
    <s v="Mark McGuinness"/>
    <s v="Cardiff"/>
    <x v="4"/>
    <n v="0.5"/>
  </r>
  <r>
    <s v="B"/>
    <s v="D"/>
    <n v="4955"/>
    <x v="1"/>
    <s v="Paddy McNair"/>
    <s v="Middlesbro"/>
    <x v="6"/>
    <n v="1"/>
  </r>
  <r>
    <s v="B"/>
    <s v="D"/>
    <n v="5542"/>
    <x v="1"/>
    <s v="Tyrone Mings"/>
    <s v="Villa"/>
    <x v="8"/>
    <n v="1.2"/>
  </r>
  <r>
    <s v="B"/>
    <s v="D"/>
    <n v="5786"/>
    <x v="1"/>
    <s v="Dara O'Shea"/>
    <s v="West Brom"/>
    <x v="9"/>
    <n v="0.2"/>
  </r>
  <r>
    <s v="B"/>
    <s v="D"/>
    <n v="5836"/>
    <x v="1"/>
    <s v="Sergio Reguilon"/>
    <s v="Spurs"/>
    <x v="10"/>
    <n v="0.1"/>
  </r>
  <r>
    <s v="B"/>
    <s v="D"/>
    <n v="5383"/>
    <x v="1"/>
    <s v="Antonee Robinson"/>
    <s v="Fulham"/>
    <x v="1"/>
    <n v="1.5"/>
  </r>
  <r>
    <s v="B"/>
    <s v="D"/>
    <n v="5810"/>
    <x v="1"/>
    <s v="Mohammed Salisu"/>
    <s v="Southampton"/>
    <x v="10"/>
    <n v="0.1"/>
  </r>
  <r>
    <s v="B"/>
    <s v="D"/>
    <n v="5840"/>
    <x v="1"/>
    <s v="Nelson Semedo"/>
    <s v="Wolves"/>
    <x v="8"/>
    <n v="1.6"/>
  </r>
  <r>
    <s v="B"/>
    <s v="D"/>
    <n v="5814"/>
    <x v="1"/>
    <s v="Thiago Silva"/>
    <s v="Chelsea"/>
    <x v="8"/>
    <n v="0.1"/>
  </r>
  <r>
    <s v="B"/>
    <s v="D"/>
    <n v="5614"/>
    <x v="1"/>
    <s v="Jack Stacey"/>
    <s v="Bournemouth"/>
    <x v="4"/>
    <n v="0.5"/>
  </r>
  <r>
    <s v="B"/>
    <s v="D"/>
    <n v="3679"/>
    <x v="1"/>
    <s v="John Stones"/>
    <s v="Man C"/>
    <x v="7"/>
    <n v="0.1"/>
  </r>
  <r>
    <s v="B"/>
    <s v="D"/>
    <n v="4674"/>
    <x v="1"/>
    <s v="James Tarkowski"/>
    <s v="Burnley"/>
    <x v="11"/>
    <n v="0.5"/>
  </r>
  <r>
    <s v="B"/>
    <s v="D"/>
    <n v="5830"/>
    <x v="1"/>
    <s v="Kenny Tete"/>
    <s v="Fulham"/>
    <x v="7"/>
    <n v="0.1"/>
  </r>
  <r>
    <s v="B"/>
    <s v="D"/>
    <n v="4316"/>
    <x v="1"/>
    <s v="Keiran Trippier"/>
    <s v="Newcastle"/>
    <x v="4"/>
    <n v="0.5"/>
  </r>
  <r>
    <s v="B"/>
    <s v="D"/>
    <n v="4799"/>
    <x v="1"/>
    <s v="Virgil van Dijk"/>
    <s v="Liverpool"/>
    <x v="3"/>
    <n v="4.0999999999999996"/>
  </r>
  <r>
    <s v="B"/>
    <s v="D"/>
    <n v="5348"/>
    <x v="1"/>
    <s v="Kyle Walker-Peters"/>
    <s v="Southampton"/>
    <x v="0"/>
    <n v="1.1000000000000001"/>
  </r>
  <r>
    <s v="B"/>
    <s v="D"/>
    <n v="6095"/>
    <x v="1"/>
    <s v="Jordan Zemura"/>
    <s v="Bournemouth"/>
    <x v="1"/>
    <n v="2.2000000000000002"/>
  </r>
  <r>
    <s v="C"/>
    <s v="A"/>
    <n v="5176"/>
    <x v="2"/>
    <s v="Bradley Dack"/>
    <s v="Blackburn"/>
    <x v="6"/>
    <n v="1.1000000000000001"/>
  </r>
  <r>
    <s v="C"/>
    <s v="A"/>
    <n v="4338"/>
    <x v="2"/>
    <s v="Kevin De Bruyne"/>
    <s v="Man C"/>
    <x v="10"/>
    <n v="6.8"/>
  </r>
  <r>
    <s v="C"/>
    <s v="A"/>
    <n v="5363"/>
    <x v="2"/>
    <s v="John McGinn"/>
    <s v="Villa"/>
    <x v="1"/>
    <n v="0.2"/>
  </r>
  <r>
    <s v="C"/>
    <s v="A"/>
    <n v="5143"/>
    <x v="2"/>
    <s v="Ruben Neves"/>
    <s v="Wolves"/>
    <x v="2"/>
    <n v="6.3"/>
  </r>
  <r>
    <s v="C"/>
    <s v="A"/>
    <n v="4957"/>
    <x v="2"/>
    <s v="Paul Pogba"/>
    <s v="Man U"/>
    <x v="3"/>
    <n v="1.2"/>
  </r>
  <r>
    <s v="C"/>
    <s v="A"/>
    <n v="3899"/>
    <x v="2"/>
    <s v="Jonjo Shelvey"/>
    <s v="Newcastle"/>
    <x v="3"/>
    <n v="0.1"/>
  </r>
  <r>
    <s v="C"/>
    <s v="A"/>
    <n v="5174"/>
    <x v="2"/>
    <s v="Bernardo Silva"/>
    <s v="Man C"/>
    <x v="9"/>
    <n v="18.2"/>
  </r>
  <r>
    <s v="C"/>
    <s v="B"/>
    <n v="5243"/>
    <x v="2"/>
    <s v="Harvey Barnes"/>
    <s v="Leicester"/>
    <x v="5"/>
    <n v="2.2000000000000002"/>
  </r>
  <r>
    <s v="C"/>
    <s v="B"/>
    <n v="4838"/>
    <x v="2"/>
    <s v="Daniel Johnson"/>
    <s v="Preston"/>
    <x v="11"/>
    <n v="1.4"/>
  </r>
  <r>
    <s v="C"/>
    <s v="B"/>
    <n v="5242"/>
    <x v="2"/>
    <s v="James Maddison"/>
    <s v="Leicester"/>
    <x v="0"/>
    <n v="3.9"/>
  </r>
  <r>
    <s v="C"/>
    <s v="B"/>
    <n v="5392"/>
    <x v="2"/>
    <s v="Mason Mount"/>
    <s v="Chelsea"/>
    <x v="9"/>
    <n v="18.2"/>
  </r>
  <r>
    <s v="C"/>
    <s v="B"/>
    <n v="5507"/>
    <x v="2"/>
    <s v="Christian Pulisic"/>
    <s v="Chelsea"/>
    <x v="0"/>
    <n v="3.4"/>
  </r>
  <r>
    <s v="C"/>
    <s v="B"/>
    <n v="5534"/>
    <x v="2"/>
    <s v="Youri Tielemans"/>
    <s v="Leicester"/>
    <x v="8"/>
    <n v="1.6"/>
  </r>
  <r>
    <s v="C"/>
    <s v="B"/>
    <n v="5336"/>
    <x v="2"/>
    <s v="Harry Wilson"/>
    <s v="Fulham"/>
    <x v="4"/>
    <n v="10.1"/>
  </r>
  <r>
    <s v="C"/>
    <s v="C"/>
    <n v="5986"/>
    <x v="2"/>
    <s v="Morgan Gibbs-White"/>
    <s v="Sheff U"/>
    <x v="4"/>
    <n v="10.1"/>
  </r>
  <r>
    <s v="C"/>
    <s v="C"/>
    <n v="4936"/>
    <x v="2"/>
    <s v="Ilkay Gundogan"/>
    <s v="Man C"/>
    <x v="2"/>
    <n v="7"/>
  </r>
  <r>
    <s v="C"/>
    <s v="C"/>
    <n v="4729"/>
    <x v="2"/>
    <s v="Manuel Lanzini"/>
    <s v="West Ham"/>
    <x v="8"/>
    <n v="0.6"/>
  </r>
  <r>
    <s v="C"/>
    <s v="C"/>
    <n v="5961"/>
    <x v="2"/>
    <s v="Martin Odegaard"/>
    <s v="Arsenal"/>
    <x v="2"/>
    <n v="4.3"/>
  </r>
  <r>
    <s v="C"/>
    <s v="C"/>
    <n v="4986"/>
    <x v="2"/>
    <s v="John Swift"/>
    <s v="Reading"/>
    <x v="1"/>
    <n v="1"/>
  </r>
  <r>
    <s v="C"/>
    <s v="C"/>
    <n v="4669"/>
    <x v="2"/>
    <s v="James Ward-Prowse"/>
    <s v="Southampton"/>
    <x v="3"/>
    <n v="2.6"/>
  </r>
  <r>
    <s v="C"/>
    <s v="D"/>
    <n v="5072"/>
    <x v="2"/>
    <s v="Philip Billing"/>
    <s v="Bournemouth"/>
    <x v="4"/>
    <n v="6.1"/>
  </r>
  <r>
    <s v="C"/>
    <s v="D"/>
    <n v="4774"/>
    <x v="2"/>
    <s v="Josh Brownhill"/>
    <s v="Burnley"/>
    <x v="5"/>
    <n v="2.2000000000000002"/>
  </r>
  <r>
    <s v="C"/>
    <s v="D"/>
    <n v="5732"/>
    <x v="2"/>
    <s v="Ilias Chair"/>
    <s v="QPR"/>
    <x v="11"/>
    <n v="3.1"/>
  </r>
  <r>
    <s v="C"/>
    <s v="D"/>
    <n v="5987"/>
    <x v="2"/>
    <s v="Ryan Christie"/>
    <s v="Bournemouth"/>
    <x v="8"/>
    <n v="1.6"/>
  </r>
  <r>
    <s v="C"/>
    <s v="D"/>
    <n v="6098"/>
    <x v="2"/>
    <s v="Jordan Clark"/>
    <s v="Luton"/>
    <x v="5"/>
    <n v="2.2000000000000002"/>
  </r>
  <r>
    <s v="C"/>
    <s v="D"/>
    <n v="6083"/>
    <x v="2"/>
    <s v="Rubin Colwill"/>
    <s v="Cardiff"/>
    <x v="7"/>
    <n v="0.5"/>
  </r>
  <r>
    <s v="C"/>
    <s v="D"/>
    <n v="5565"/>
    <x v="2"/>
    <s v="Matt Crooks"/>
    <s v="Middlesbro"/>
    <x v="11"/>
    <n v="0.6"/>
  </r>
  <r>
    <s v="C"/>
    <s v="D"/>
    <n v="5460"/>
    <x v="2"/>
    <s v="Phil Foden"/>
    <s v="Man C"/>
    <x v="3"/>
    <n v="6.2"/>
  </r>
  <r>
    <s v="C"/>
    <s v="D"/>
    <n v="5692"/>
    <x v="2"/>
    <s v="Conor Gallagher"/>
    <s v="Palace"/>
    <x v="6"/>
    <n v="3.5"/>
  </r>
  <r>
    <s v="C"/>
    <s v="D"/>
    <n v="4619"/>
    <x v="2"/>
    <s v="Matt Grimes"/>
    <s v="Swansea"/>
    <x v="5"/>
    <n v="2.2000000000000002"/>
  </r>
  <r>
    <s v="C"/>
    <s v="D"/>
    <n v="5527"/>
    <x v="2"/>
    <s v="Duane Holmes"/>
    <s v="Huddersfield"/>
    <x v="0"/>
    <n v="2.6"/>
  </r>
  <r>
    <s v="C"/>
    <s v="D"/>
    <n v="5248"/>
    <x v="2"/>
    <s v="George Honeyman"/>
    <s v="Hull"/>
    <x v="8"/>
    <n v="3.7"/>
  </r>
  <r>
    <s v="C"/>
    <s v="D"/>
    <n v="5395"/>
    <x v="2"/>
    <s v="Jorginho"/>
    <s v="Chelsea"/>
    <x v="6"/>
    <n v="6"/>
  </r>
  <r>
    <s v="C"/>
    <s v="D"/>
    <n v="5013"/>
    <x v="2"/>
    <s v="Neeskens Kebano"/>
    <s v="Fulham"/>
    <x v="10"/>
    <n v="4.3"/>
  </r>
  <r>
    <s v="C"/>
    <s v="D"/>
    <n v="6088"/>
    <x v="2"/>
    <s v="Reda Khadra"/>
    <s v="Blackburn"/>
    <x v="4"/>
    <n v="3"/>
  </r>
  <r>
    <s v="C"/>
    <s v="D"/>
    <n v="5439"/>
    <x v="2"/>
    <s v="Mateo Kovacic"/>
    <s v="Chelsea"/>
    <x v="3"/>
    <n v="1.2"/>
  </r>
  <r>
    <s v="C"/>
    <s v="D"/>
    <n v="6101"/>
    <x v="2"/>
    <s v="Riley McGree"/>
    <s v="Birmingham"/>
    <x v="7"/>
    <n v="0.2"/>
  </r>
  <r>
    <s v="C"/>
    <s v="D"/>
    <n v="4654"/>
    <x v="2"/>
    <s v="Ben Osborn"/>
    <s v="Sheff U"/>
    <x v="5"/>
    <n v="2.2000000000000002"/>
  </r>
  <r>
    <s v="C"/>
    <s v="D"/>
    <n v="4406"/>
    <x v="2"/>
    <s v="Jamie Paterson"/>
    <s v="Swansea"/>
    <x v="11"/>
    <n v="4.7"/>
  </r>
  <r>
    <s v="C"/>
    <s v="D"/>
    <n v="5771"/>
    <x v="2"/>
    <s v="Daniel Podence"/>
    <s v="Wolves"/>
    <x v="0"/>
    <n v="0.4"/>
  </r>
  <r>
    <s v="C"/>
    <s v="D"/>
    <n v="5596"/>
    <x v="2"/>
    <s v="Rodri"/>
    <s v="Man C"/>
    <x v="0"/>
    <n v="1.7"/>
  </r>
  <r>
    <s v="C"/>
    <s v="D"/>
    <n v="6093"/>
    <x v="2"/>
    <s v="Daniel Sinani"/>
    <s v="Huddersfield"/>
    <x v="10"/>
    <n v="0.8"/>
  </r>
  <r>
    <s v="C"/>
    <s v="D"/>
    <n v="5467"/>
    <x v="2"/>
    <s v="Emile Smith-Rowe"/>
    <s v="Arsenal"/>
    <x v="1"/>
    <n v="3.6"/>
  </r>
  <r>
    <s v="C"/>
    <s v="D"/>
    <n v="5257"/>
    <x v="2"/>
    <s v="Marcus Tavernier"/>
    <s v="Middlesbro"/>
    <x v="10"/>
    <n v="0.4"/>
  </r>
  <r>
    <s v="C"/>
    <s v="D"/>
    <n v="5232"/>
    <x v="2"/>
    <s v="Mario Vrancic"/>
    <s v="Stoke"/>
    <x v="7"/>
    <n v="0.2"/>
  </r>
  <r>
    <s v="C"/>
    <s v="D"/>
    <n v="4864"/>
    <x v="2"/>
    <s v="Jed Wallace"/>
    <s v="Millwall"/>
    <x v="11"/>
    <n v="3.4"/>
  </r>
  <r>
    <s v="C"/>
    <s v="D"/>
    <n v="6084"/>
    <x v="2"/>
    <s v="Ben Whiteman"/>
    <s v="Preston"/>
    <x v="7"/>
    <n v="0.3"/>
  </r>
  <r>
    <s v="C"/>
    <s v="D"/>
    <n v="5904"/>
    <x v="2"/>
    <s v="Hakim Ziyech"/>
    <s v="Chelsea"/>
    <x v="2"/>
    <n v="3.7"/>
  </r>
  <r>
    <s v="D"/>
    <s v="A"/>
    <n v="3496"/>
    <x v="3"/>
    <s v="Michail Antonio"/>
    <s v="West Ham"/>
    <x v="2"/>
    <n v="5.3"/>
  </r>
  <r>
    <s v="D"/>
    <s v="A"/>
    <n v="5309"/>
    <x v="3"/>
    <s v="Pierre-Emerick Aubameyang"/>
    <s v="Arsenal"/>
    <x v="2"/>
    <n v="0.2"/>
  </r>
  <r>
    <s v="D"/>
    <s v="A"/>
    <n v="4403"/>
    <x v="3"/>
    <s v="Patrick Bamford"/>
    <s v="Leeds"/>
    <x v="8"/>
    <n v="3.4"/>
  </r>
  <r>
    <s v="D"/>
    <s v="A"/>
    <n v="5170"/>
    <x v="3"/>
    <s v="Jarrod Bowen"/>
    <s v="West Ham"/>
    <x v="3"/>
    <n v="2.1"/>
  </r>
  <r>
    <s v="D"/>
    <s v="A"/>
    <n v="5206"/>
    <x v="3"/>
    <s v="Dominic Calvert-Lewin"/>
    <s v="Everton"/>
    <x v="2"/>
    <n v="5.3"/>
  </r>
  <r>
    <s v="D"/>
    <s v="A"/>
    <n v="4695"/>
    <x v="3"/>
    <s v="Roberto Firmino"/>
    <s v="Liverpool"/>
    <x v="1"/>
    <n v="0.3"/>
  </r>
  <r>
    <s v="D"/>
    <s v="A"/>
    <n v="5870"/>
    <x v="3"/>
    <s v="Matt Godden"/>
    <s v="Coventry"/>
    <x v="8"/>
    <n v="4.8"/>
  </r>
  <r>
    <s v="D"/>
    <s v="A"/>
    <n v="4281"/>
    <x v="3"/>
    <s v="Lewis Grabban"/>
    <s v="Forest"/>
    <x v="11"/>
    <n v="3.1"/>
  </r>
  <r>
    <s v="D"/>
    <s v="A"/>
    <n v="5039"/>
    <x v="3"/>
    <s v="Jack Grealish"/>
    <s v="Man C"/>
    <x v="5"/>
    <n v="3.3"/>
  </r>
  <r>
    <s v="D"/>
    <s v="A"/>
    <n v="5871"/>
    <x v="3"/>
    <s v="Viktor Gyokeres"/>
    <s v="Coventry"/>
    <x v="4"/>
    <n v="0.5"/>
  </r>
  <r>
    <s v="D"/>
    <s v="A"/>
    <n v="5821"/>
    <x v="3"/>
    <s v="Kai Havertz"/>
    <s v="Chelsea"/>
    <x v="2"/>
    <n v="0.5"/>
  </r>
  <r>
    <s v="D"/>
    <s v="A"/>
    <n v="4146"/>
    <x v="3"/>
    <s v="Danny Ings"/>
    <s v="Villa"/>
    <x v="7"/>
    <n v="9.1"/>
  </r>
  <r>
    <s v="D"/>
    <s v="A"/>
    <n v="4962"/>
    <x v="3"/>
    <s v="Gabriel Jesus"/>
    <s v="Man C"/>
    <x v="11"/>
    <n v="6.1"/>
  </r>
  <r>
    <s v="D"/>
    <s v="A"/>
    <n v="5163"/>
    <x v="3"/>
    <s v="Diogo Jota"/>
    <s v="Liverpool"/>
    <x v="10"/>
    <n v="13.7"/>
  </r>
  <r>
    <s v="D"/>
    <s v="A"/>
    <n v="3773"/>
    <x v="3"/>
    <s v="Harry Kane"/>
    <s v="Spurs"/>
    <x v="0"/>
    <n v="10.8"/>
  </r>
  <r>
    <s v="D"/>
    <s v="A"/>
    <n v="5139"/>
    <x v="3"/>
    <s v="Alexandre Lacazette"/>
    <s v="Arsenal"/>
    <x v="2"/>
    <n v="7.3"/>
  </r>
  <r>
    <s v="D"/>
    <s v="A"/>
    <n v="4541"/>
    <x v="3"/>
    <s v="Tom Lawrence"/>
    <s v="Derby"/>
    <x v="10"/>
    <n v="2.2000000000000002"/>
  </r>
  <r>
    <s v="D"/>
    <s v="A"/>
    <n v="4199"/>
    <x v="3"/>
    <s v="Romelu Lukaku"/>
    <s v="Chelsea"/>
    <x v="6"/>
    <n v="6.1"/>
  </r>
  <r>
    <s v="D"/>
    <s v="A"/>
    <n v="4594"/>
    <x v="3"/>
    <s v="Riyad Mahrez"/>
    <s v="Man C"/>
    <x v="1"/>
    <n v="2.5"/>
  </r>
  <r>
    <s v="D"/>
    <s v="A"/>
    <n v="4539"/>
    <x v="3"/>
    <s v="Sadio Mane"/>
    <s v="Liverpool"/>
    <x v="11"/>
    <n v="10.1"/>
  </r>
  <r>
    <s v="D"/>
    <s v="A"/>
    <n v="4726"/>
    <x v="3"/>
    <s v="Aleksandar Mitrovic"/>
    <s v="Fulham"/>
    <x v="8"/>
    <n v="23.4"/>
  </r>
  <r>
    <s v="D"/>
    <s v="A"/>
    <n v="5349"/>
    <x v="3"/>
    <s v="Keifer Moore"/>
    <s v="Cardiff"/>
    <x v="10"/>
    <n v="1.2"/>
  </r>
  <r>
    <s v="D"/>
    <s v="A"/>
    <n v="5857"/>
    <x v="3"/>
    <s v="Raphinha"/>
    <s v="Leeds"/>
    <x v="1"/>
    <n v="4.5999999999999996"/>
  </r>
  <r>
    <s v="D"/>
    <s v="A"/>
    <n v="5168"/>
    <x v="3"/>
    <s v="Richarlison"/>
    <s v="Everton"/>
    <x v="6"/>
    <n v="0.6"/>
  </r>
  <r>
    <s v="D"/>
    <s v="A"/>
    <n v="3360"/>
    <x v="3"/>
    <s v="Cristiano Ronaldo"/>
    <s v="Man U"/>
    <x v="6"/>
    <n v="15.1"/>
  </r>
  <r>
    <s v="D"/>
    <s v="A"/>
    <n v="4409"/>
    <x v="3"/>
    <s v="Mohamed Salah"/>
    <s v="Liverpool"/>
    <x v="9"/>
    <n v="0.3"/>
  </r>
  <r>
    <s v="D"/>
    <s v="A"/>
    <n v="6003"/>
    <x v="3"/>
    <s v="Jadon Sancho"/>
    <s v="Man U"/>
    <x v="6"/>
    <n v="0.6"/>
  </r>
  <r>
    <s v="D"/>
    <s v="A"/>
    <n v="4788"/>
    <x v="3"/>
    <s v="Heung-Min Son"/>
    <s v="Spurs"/>
    <x v="6"/>
    <n v="6.1"/>
  </r>
  <r>
    <s v="D"/>
    <s v="A"/>
    <n v="4389"/>
    <x v="3"/>
    <s v="Raheem Sterling"/>
    <s v="Man C"/>
    <x v="0"/>
    <n v="8.1"/>
  </r>
  <r>
    <s v="D"/>
    <s v="A"/>
    <n v="5164"/>
    <x v="3"/>
    <s v="Ivan Toney"/>
    <s v="Brentford"/>
    <x v="0"/>
    <n v="0.3"/>
  </r>
  <r>
    <s v="D"/>
    <s v="A"/>
    <n v="4308"/>
    <x v="3"/>
    <s v="Jamie Vardy"/>
    <s v="Leicester"/>
    <x v="9"/>
    <n v="0.3"/>
  </r>
  <r>
    <s v="D"/>
    <s v="A"/>
    <n v="5222"/>
    <x v="3"/>
    <s v="Ollie Watkins"/>
    <s v="Villa"/>
    <x v="5"/>
    <n v="4.8"/>
  </r>
  <r>
    <s v="D"/>
    <s v="A"/>
    <n v="5792"/>
    <x v="3"/>
    <s v="Timo Werner"/>
    <s v="Chelsea"/>
    <x v="11"/>
    <n v="2.2999999999999998"/>
  </r>
  <r>
    <s v="D"/>
    <s v="A"/>
    <n v="4485"/>
    <x v="3"/>
    <s v="Callum Wilson"/>
    <s v="Newcastle"/>
    <x v="3"/>
    <n v="2.2000000000000002"/>
  </r>
  <r>
    <s v="D"/>
    <s v="A"/>
    <n v="4128"/>
    <x v="3"/>
    <s v="Chris Wood"/>
    <s v="Burnley"/>
    <x v="0"/>
    <n v="0.2"/>
  </r>
  <r>
    <s v="D"/>
    <s v="B"/>
    <n v="5690"/>
    <x v="3"/>
    <s v="Karlan Grant"/>
    <s v="West Brom"/>
    <x v="5"/>
    <n v="11.2"/>
  </r>
  <r>
    <s v="D"/>
    <s v="B"/>
    <n v="4503"/>
    <x v="3"/>
    <s v="Andre Gray"/>
    <s v="QPR"/>
    <x v="7"/>
    <n v="2.6"/>
  </r>
  <r>
    <s v="D"/>
    <s v="B"/>
    <n v="4781"/>
    <x v="3"/>
    <s v="Lucas Joao"/>
    <s v="Reading"/>
    <x v="8"/>
    <n v="0.3"/>
  </r>
  <r>
    <s v="D"/>
    <s v="B"/>
    <n v="5327"/>
    <x v="3"/>
    <s v="Lucas Moura"/>
    <s v="Spurs"/>
    <x v="6"/>
    <n v="0.6"/>
  </r>
  <r>
    <s v="D"/>
    <s v="B"/>
    <n v="4592"/>
    <x v="3"/>
    <s v="Cauley Woodrow"/>
    <s v="Barnsley"/>
    <x v="11"/>
    <n v="0.6"/>
  </r>
  <r>
    <s v="D"/>
    <s v="B"/>
    <n v="3882"/>
    <x v="3"/>
    <s v="Wilfrid Zaha"/>
    <s v="Palace"/>
    <x v="6"/>
    <n v="2.1"/>
  </r>
  <r>
    <s v="D"/>
    <s v="C"/>
    <n v="4139"/>
    <x v="3"/>
    <s v="Charlie Austin"/>
    <s v="QPR"/>
    <x v="9"/>
    <n v="0.2"/>
  </r>
  <r>
    <s v="D"/>
    <s v="C"/>
    <n v="5114"/>
    <x v="3"/>
    <s v="Ben Brereton"/>
    <s v="Blackburn"/>
    <x v="7"/>
    <n v="21.3"/>
  </r>
  <r>
    <s v="D"/>
    <s v="C"/>
    <n v="6018"/>
    <x v="3"/>
    <s v="Emmanuel Dennis"/>
    <s v="Watford"/>
    <x v="3"/>
    <n v="3.1"/>
  </r>
  <r>
    <s v="D"/>
    <s v="C"/>
    <n v="5981"/>
    <x v="3"/>
    <s v="Odsonne Edouard"/>
    <s v="Palace"/>
    <x v="3"/>
    <n v="4.2"/>
  </r>
  <r>
    <s v="D"/>
    <s v="C"/>
    <n v="5772"/>
    <x v="3"/>
    <s v="Bruno Fernandes"/>
    <s v="Man U"/>
    <x v="0"/>
    <n v="1.4"/>
  </r>
  <r>
    <s v="D"/>
    <s v="C"/>
    <n v="4850"/>
    <x v="3"/>
    <s v="Kelechi Iheanacho"/>
    <s v="Leicester"/>
    <x v="3"/>
    <n v="2.1"/>
  </r>
  <r>
    <s v="D"/>
    <s v="C"/>
    <n v="5421"/>
    <x v="3"/>
    <s v="Raul Jiminez"/>
    <s v="Wolves"/>
    <x v="3"/>
    <n v="2.2000000000000002"/>
  </r>
  <r>
    <s v="D"/>
    <s v="C"/>
    <n v="5602"/>
    <x v="3"/>
    <s v="Allan Saint-Maximin"/>
    <s v="Newcastle"/>
    <x v="4"/>
    <n v="0.5"/>
  </r>
  <r>
    <s v="D"/>
    <s v="C"/>
    <n v="4233"/>
    <x v="3"/>
    <s v="Billy Sharp"/>
    <s v="Sheff U"/>
    <x v="10"/>
    <n v="0.3"/>
  </r>
  <r>
    <s v="D"/>
    <s v="C"/>
    <n v="5149"/>
    <x v="3"/>
    <s v="Dominic Solanke"/>
    <s v="Bournemouth"/>
    <x v="1"/>
    <n v="16.3"/>
  </r>
  <r>
    <s v="D"/>
    <s v="C"/>
    <n v="4350"/>
    <x v="3"/>
    <s v="Andreas Weimann"/>
    <s v="Bristol C"/>
    <x v="9"/>
    <n v="10.3"/>
  </r>
  <r>
    <s v="D"/>
    <s v="D"/>
    <n v="6076"/>
    <x v="3"/>
    <s v="Elijah Adebayo"/>
    <s v="Luton"/>
    <x v="2"/>
    <n v="1.3"/>
  </r>
  <r>
    <s v="D"/>
    <s v="D"/>
    <n v="3779"/>
    <x v="3"/>
    <s v="Benik Afobe"/>
    <s v="Millwall"/>
    <x v="8"/>
    <n v="0.4"/>
  </r>
  <r>
    <s v="D"/>
    <s v="D"/>
    <n v="6077"/>
    <x v="3"/>
    <s v="Jaidon Anthony"/>
    <s v="Bournemouth"/>
    <x v="7"/>
    <n v="2.4"/>
  </r>
  <r>
    <s v="D"/>
    <s v="D"/>
    <n v="5921"/>
    <x v="3"/>
    <s v="Folarin Balogun"/>
    <s v="Middlesbro"/>
    <x v="11"/>
    <n v="0.5"/>
  </r>
  <r>
    <s v="D"/>
    <s v="D"/>
    <n v="5046"/>
    <x v="3"/>
    <s v="Tom Bradshaw"/>
    <s v="Millwall"/>
    <x v="1"/>
    <n v="5.8"/>
  </r>
  <r>
    <s v="D"/>
    <s v="D"/>
    <n v="5755"/>
    <x v="3"/>
    <s v="Rhian Brewster"/>
    <s v="Sheff U"/>
    <x v="4"/>
    <n v="3"/>
  </r>
  <r>
    <s v="D"/>
    <s v="D"/>
    <n v="6071"/>
    <x v="3"/>
    <s v="Armando Broja"/>
    <s v="Southampton"/>
    <x v="7"/>
    <n v="3"/>
  </r>
  <r>
    <s v="D"/>
    <s v="D"/>
    <n v="5718"/>
    <x v="3"/>
    <s v="Jacob Brown"/>
    <s v="Stoke"/>
    <x v="5"/>
    <n v="2.6"/>
  </r>
  <r>
    <s v="D"/>
    <s v="D"/>
    <n v="5691"/>
    <x v="3"/>
    <s v="James Collins"/>
    <s v="Cardiff"/>
    <x v="5"/>
    <n v="2.2999999999999998"/>
  </r>
  <r>
    <s v="D"/>
    <s v="D"/>
    <n v="5712"/>
    <x v="3"/>
    <s v="Aaron Connolly"/>
    <s v="Middlesbro"/>
    <x v="2"/>
    <n v="0.3"/>
  </r>
  <r>
    <s v="D"/>
    <s v="D"/>
    <n v="5989"/>
    <x v="3"/>
    <s v="Maxwell Cornet"/>
    <s v="Burnley"/>
    <x v="1"/>
    <n v="0.8"/>
  </r>
  <r>
    <s v="D"/>
    <s v="D"/>
    <n v="5693"/>
    <x v="3"/>
    <s v="Harry Cornick"/>
    <s v="Luton"/>
    <x v="11"/>
    <n v="1.1000000000000001"/>
  </r>
  <r>
    <s v="D"/>
    <s v="D"/>
    <n v="4229"/>
    <x v="3"/>
    <s v="Philippe Coutinho"/>
    <s v="Villa"/>
    <x v="3"/>
    <n v="6.7"/>
  </r>
  <r>
    <s v="D"/>
    <s v="D"/>
    <n v="6105"/>
    <x v="3"/>
    <s v="Daryl Dike"/>
    <s v="West Brom"/>
    <x v="7"/>
    <n v="1.1000000000000001"/>
  </r>
  <r>
    <s v="D"/>
    <s v="D"/>
    <n v="5899"/>
    <x v="3"/>
    <s v="Lyndon Dykes"/>
    <s v="QPR"/>
    <x v="8"/>
    <n v="0.3"/>
  </r>
  <r>
    <s v="D"/>
    <s v="D"/>
    <n v="3905"/>
    <x v="3"/>
    <s v="Dwight Gayle"/>
    <s v="Newcastle"/>
    <x v="8"/>
    <n v="0.2"/>
  </r>
  <r>
    <s v="D"/>
    <s v="D"/>
    <n v="5696"/>
    <x v="3"/>
    <s v="Joe Gelhardt"/>
    <s v="Leeds"/>
    <x v="4"/>
    <n v="0.2"/>
  </r>
  <r>
    <s v="D"/>
    <s v="D"/>
    <n v="4916"/>
    <x v="3"/>
    <s v="Scott Hogan"/>
    <s v="Birmingham"/>
    <x v="1"/>
    <n v="2.2000000000000002"/>
  </r>
  <r>
    <s v="D"/>
    <s v="D"/>
    <n v="6108"/>
    <x v="3"/>
    <s v="Alexander Isak"/>
    <s v="Sociedad"/>
    <x v="8"/>
    <n v="0.4"/>
  </r>
  <r>
    <s v="D"/>
    <s v="D"/>
    <n v="5845"/>
    <x v="3"/>
    <s v="Emil Ris Jakobsen"/>
    <s v="Preston"/>
    <x v="4"/>
    <n v="0.5"/>
  </r>
  <r>
    <s v="D"/>
    <s v="D"/>
    <n v="4015"/>
    <x v="3"/>
    <s v="Colin Kazim-Richards"/>
    <s v="Derby"/>
    <x v="7"/>
    <n v="0.4"/>
  </r>
  <r>
    <s v="D"/>
    <s v="D"/>
    <n v="3634"/>
    <x v="3"/>
    <s v="Josh King"/>
    <s v="Watford"/>
    <x v="0"/>
    <n v="0.7"/>
  </r>
  <r>
    <s v="D"/>
    <s v="D"/>
    <n v="6080"/>
    <x v="3"/>
    <s v="Shayne Lavery"/>
    <s v="Blackpool"/>
    <x v="7"/>
    <n v="5.0999999999999996"/>
  </r>
  <r>
    <s v="D"/>
    <s v="D"/>
    <n v="5724"/>
    <x v="3"/>
    <s v="Keane Lewis-Potter"/>
    <s v="Hull"/>
    <x v="7"/>
    <n v="2.6"/>
  </r>
  <r>
    <s v="D"/>
    <s v="D"/>
    <n v="3722"/>
    <x v="3"/>
    <s v="Gary Madine"/>
    <s v="Blackpool"/>
    <x v="6"/>
    <n v="0.1"/>
  </r>
  <r>
    <s v="D"/>
    <s v="D"/>
    <n v="4112"/>
    <x v="3"/>
    <s v="Chris Martin"/>
    <s v="Bristol C"/>
    <x v="5"/>
    <n v="2.2000000000000002"/>
  </r>
  <r>
    <s v="D"/>
    <s v="D"/>
    <n v="6075"/>
    <x v="3"/>
    <s v="Joel Piroe"/>
    <s v="Swansea"/>
    <x v="4"/>
    <n v="5"/>
  </r>
  <r>
    <s v="D"/>
    <s v="D"/>
    <n v="4147"/>
    <x v="3"/>
    <s v="Nick Powell"/>
    <s v="Stoke"/>
    <x v="9"/>
    <n v="0.2"/>
  </r>
  <r>
    <s v="D"/>
    <s v="D"/>
    <n v="4777"/>
    <x v="3"/>
    <s v="Callum Robinson"/>
    <s v="West Brom"/>
    <x v="5"/>
    <n v="6.1"/>
  </r>
  <r>
    <s v="D"/>
    <s v="D"/>
    <n v="5731"/>
    <x v="3"/>
    <s v="Bukayo Saka"/>
    <s v="Arsenal"/>
    <x v="2"/>
    <n v="4.3"/>
  </r>
  <r>
    <s v="D"/>
    <s v="D"/>
    <n v="6081"/>
    <x v="3"/>
    <s v="Andraz Sporar"/>
    <s v="Middlesbro"/>
    <x v="0"/>
    <n v="6.7"/>
  </r>
  <r>
    <s v="D"/>
    <s v="D"/>
    <n v="5700"/>
    <x v="3"/>
    <s v="Sam Surridge"/>
    <s v="Stoke"/>
    <x v="5"/>
    <n v="0.8"/>
  </r>
  <r>
    <s v="D"/>
    <s v="D"/>
    <n v="6094"/>
    <x v="3"/>
    <s v="Sorba Thomas"/>
    <s v="Huddersfield"/>
    <x v="4"/>
    <n v="4"/>
  </r>
  <r>
    <s v="D"/>
    <s v="D"/>
    <n v="6109"/>
    <x v="3"/>
    <s v="Dusan Vlahovic"/>
    <s v="Fiorentina"/>
    <x v="1"/>
    <n v="0.1"/>
  </r>
  <r>
    <s v="D"/>
    <s v="D"/>
    <n v="2684"/>
    <x v="3"/>
    <s v="Danny Ward"/>
    <s v="Huddersfield"/>
    <x v="11"/>
    <n v="2.8"/>
  </r>
  <r>
    <s v="D"/>
    <s v="D"/>
    <n v="5917"/>
    <x v="3"/>
    <s v="Duncan Watmore"/>
    <s v="Middlesbro"/>
    <x v="10"/>
    <n v="0.8"/>
  </r>
  <r>
    <s v="D"/>
    <s v="D"/>
    <n v="5650"/>
    <x v="3"/>
    <s v="Chris Willock"/>
    <s v="QPR"/>
    <x v="10"/>
    <n v="1.2"/>
  </r>
  <r>
    <s v="D"/>
    <s v="D"/>
    <n v="5093"/>
    <x v="3"/>
    <s v="Jerry Yates"/>
    <s v="Blackpool"/>
    <x v="4"/>
    <n v="0.5"/>
  </r>
  <r>
    <s v="D"/>
    <s v="D"/>
    <n v="5973"/>
    <x v="3"/>
    <s v="Philip Zinckernagel"/>
    <s v="Forest"/>
    <x v="10"/>
    <n v="1.2"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  <r>
    <m/>
    <m/>
    <m/>
    <x v="4"/>
    <m/>
    <m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450BDD-6330-4E36-ADBA-791C641591D4}" name="PivotTable1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12" firstHeaderRow="1" firstDataRow="1" firstDataCol="1" rowPageCount="1" colPageCount="1"/>
  <pivotFields count="10">
    <pivotField axis="axisPage" multipleItemSelectionAllowed="1" showAll="0">
      <items count="4">
        <item h="1" m="1" x="2"/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6">
        <item x="8"/>
        <item x="4"/>
        <item x="7"/>
        <item m="1" x="11"/>
        <item x="5"/>
        <item m="1" x="14"/>
        <item x="0"/>
        <item m="1" x="13"/>
        <item m="1" x="12"/>
        <item x="2"/>
        <item x="1"/>
        <item x="6"/>
        <item m="1" x="10"/>
        <item x="9"/>
        <item x="3"/>
        <item t="default"/>
      </items>
    </pivotField>
    <pivotField dataField="1" showAll="0"/>
    <pivotField showAll="0"/>
  </pivotFields>
  <rowFields count="1">
    <field x="7"/>
  </rowFields>
  <rowItems count="9">
    <i>
      <x/>
    </i>
    <i>
      <x v="1"/>
    </i>
    <i>
      <x v="2"/>
    </i>
    <i>
      <x v="6"/>
    </i>
    <i>
      <x v="9"/>
    </i>
    <i>
      <x v="10"/>
    </i>
    <i>
      <x v="11"/>
    </i>
    <i>
      <x v="14"/>
    </i>
    <i t="grand">
      <x/>
    </i>
  </rowItems>
  <colItems count="1">
    <i/>
  </colItems>
  <pageFields count="1">
    <pageField fld="0" hier="-1"/>
  </pageFields>
  <dataFields count="1">
    <dataField name="Sum of Bid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13" dataOnRows="1" applyNumberFormats="0" applyBorderFormats="0" applyFontFormats="0" applyPatternFormats="0" applyAlignmentFormats="0" applyWidthHeightFormats="1" dataCaption="Data" updatedVersion="7" minRefreshableVersion="3" showMemberPropertyTips="0" useAutoFormatting="1" itemPrintTitles="1" createdVersion="6" indent="0" compact="0" compactData="0" gridDropZones="1">
  <location ref="A3:F17" firstHeaderRow="1" firstDataRow="2" firstDataCol="1"/>
  <pivotFields count="8">
    <pivotField compact="0" outline="0" showAll="0" includeNewItemsInFilter="1"/>
    <pivotField compact="0" outline="0" showAll="0" includeNewItemsInFilter="1"/>
    <pivotField compact="0" outline="0" showAll="0" includeNewItemsInFilter="1"/>
    <pivotField axis="axisCol" compact="0" outline="0" showAll="0" includeNewItemsInFilter="1">
      <items count="6">
        <item x="0"/>
        <item x="1"/>
        <item x="2"/>
        <item x="3"/>
        <item h="1" x="4"/>
        <item t="default"/>
      </items>
    </pivotField>
    <pivotField dataField="1" compact="0" outline="0" showAll="0" includeNewItemsInFilter="1"/>
    <pivotField compact="0" outline="0" showAll="0" includeNewItemsInFilter="1"/>
    <pivotField axis="axisRow" compact="0" outline="0" showAll="0" includeNewItemsInFilter="1" sortType="ascending">
      <items count="20">
        <item m="1" x="16"/>
        <item x="8"/>
        <item x="0"/>
        <item m="1" x="13"/>
        <item x="7"/>
        <item m="1" x="14"/>
        <item x="2"/>
        <item x="10"/>
        <item m="1" x="15"/>
        <item x="5"/>
        <item m="1" x="18"/>
        <item x="6"/>
        <item m="1" x="17"/>
        <item x="9"/>
        <item x="11"/>
        <item x="4"/>
        <item x="1"/>
        <item x="3"/>
        <item h="1" x="12"/>
        <item t="default"/>
      </items>
    </pivotField>
    <pivotField compact="0" outline="0" showAll="0" includeNewItemsInFilter="1"/>
  </pivotFields>
  <rowFields count="1">
    <field x="6"/>
  </rowFields>
  <rowItems count="13">
    <i>
      <x v="1"/>
    </i>
    <i>
      <x v="2"/>
    </i>
    <i>
      <x v="4"/>
    </i>
    <i>
      <x v="6"/>
    </i>
    <i>
      <x v="7"/>
    </i>
    <i>
      <x v="9"/>
    </i>
    <i>
      <x v="11"/>
    </i>
    <i>
      <x v="13"/>
    </i>
    <i>
      <x v="14"/>
    </i>
    <i>
      <x v="15"/>
    </i>
    <i>
      <x v="16"/>
    </i>
    <i>
      <x v="17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layer" fld="4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297330-B085-4269-93E0-D097E73A15E2}" name="PivotTable1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11" firstHeaderRow="1" firstDataRow="2" firstDataCol="1"/>
  <pivotFields count="12">
    <pivotField showAll="0"/>
    <pivotField showAll="0"/>
    <pivotField showAll="0"/>
    <pivotField showAll="0"/>
    <pivotField axis="axisCol" showAll="0">
      <items count="7">
        <item h="1" x="3"/>
        <item m="1" x="5"/>
        <item x="0"/>
        <item x="2"/>
        <item x="1"/>
        <item h="1" x="4"/>
        <item t="default"/>
      </items>
    </pivotField>
    <pivotField showAll="0"/>
    <pivotField showAll="0"/>
    <pivotField axis="axisRow" showAll="0">
      <items count="14">
        <item x="0"/>
        <item x="1"/>
        <item m="1" x="7"/>
        <item x="6"/>
        <item m="1" x="9"/>
        <item x="3"/>
        <item x="5"/>
        <item m="1" x="12"/>
        <item m="1" x="11"/>
        <item m="1" x="8"/>
        <item x="2"/>
        <item x="4"/>
        <item m="1" x="10"/>
        <item t="default"/>
      </items>
    </pivotField>
    <pivotField dataField="1" showAll="0"/>
    <pivotField showAll="0"/>
    <pivotField showAll="0"/>
    <pivotField showAll="0"/>
  </pivotFields>
  <rowFields count="1">
    <field x="7"/>
  </rowFields>
  <rowItems count="7">
    <i>
      <x/>
    </i>
    <i>
      <x v="1"/>
    </i>
    <i>
      <x v="5"/>
    </i>
    <i>
      <x v="6"/>
    </i>
    <i>
      <x v="10"/>
    </i>
    <i>
      <x v="11"/>
    </i>
    <i t="grand">
      <x/>
    </i>
  </rowItems>
  <colFields count="1">
    <field x="4"/>
  </colFields>
  <colItems count="4">
    <i>
      <x v="2"/>
    </i>
    <i>
      <x v="3"/>
    </i>
    <i>
      <x v="4"/>
    </i>
    <i t="grand">
      <x/>
    </i>
  </colItems>
  <dataFields count="1">
    <dataField name="Sum of Bid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28"/>
  <sheetViews>
    <sheetView tabSelected="1" workbookViewId="0">
      <selection activeCell="A3" sqref="A3"/>
    </sheetView>
  </sheetViews>
  <sheetFormatPr defaultRowHeight="12.75" x14ac:dyDescent="0.35"/>
  <cols>
    <col min="1" max="1" width="18.3984375" style="2" customWidth="1"/>
    <col min="2" max="2" width="124.1328125" customWidth="1"/>
  </cols>
  <sheetData>
    <row r="1" spans="1:2" ht="22.15" x14ac:dyDescent="0.55000000000000004">
      <c r="A1" s="3" t="s">
        <v>5</v>
      </c>
    </row>
    <row r="3" spans="1:2" ht="15" x14ac:dyDescent="0.35">
      <c r="A3" s="5"/>
      <c r="B3" s="49" t="s">
        <v>1030</v>
      </c>
    </row>
    <row r="5" spans="1:2" ht="15.4" x14ac:dyDescent="0.35">
      <c r="A5" s="5" t="s">
        <v>118</v>
      </c>
      <c r="B5" s="4" t="s">
        <v>25</v>
      </c>
    </row>
    <row r="6" spans="1:2" ht="15.4" x14ac:dyDescent="0.35">
      <c r="A6" s="5"/>
      <c r="B6" s="4"/>
    </row>
    <row r="7" spans="1:2" ht="30.75" x14ac:dyDescent="0.35">
      <c r="A7" s="5" t="s">
        <v>119</v>
      </c>
      <c r="B7" s="58" t="s">
        <v>81</v>
      </c>
    </row>
    <row r="8" spans="1:2" ht="15.4" x14ac:dyDescent="0.35">
      <c r="A8" s="5"/>
      <c r="B8" s="4"/>
    </row>
    <row r="9" spans="1:2" ht="15.4" x14ac:dyDescent="0.35">
      <c r="A9" s="5" t="s">
        <v>120</v>
      </c>
      <c r="B9" s="58" t="s">
        <v>80</v>
      </c>
    </row>
    <row r="10" spans="1:2" ht="15.4" x14ac:dyDescent="0.35">
      <c r="A10" s="5"/>
      <c r="B10" s="66" t="s">
        <v>145</v>
      </c>
    </row>
    <row r="11" spans="1:2" ht="15.4" x14ac:dyDescent="0.35">
      <c r="A11" s="5"/>
      <c r="B11" s="4" t="s">
        <v>23</v>
      </c>
    </row>
    <row r="12" spans="1:2" ht="30.75" x14ac:dyDescent="0.35">
      <c r="A12" s="5"/>
      <c r="B12" s="4" t="s">
        <v>26</v>
      </c>
    </row>
    <row r="13" spans="1:2" ht="15.4" x14ac:dyDescent="0.35">
      <c r="A13" s="5"/>
      <c r="B13" s="58"/>
    </row>
    <row r="14" spans="1:2" ht="15.4" x14ac:dyDescent="0.35">
      <c r="A14" s="5" t="s">
        <v>121</v>
      </c>
      <c r="B14" s="4" t="s">
        <v>122</v>
      </c>
    </row>
    <row r="15" spans="1:2" ht="15.4" x14ac:dyDescent="0.35">
      <c r="A15" s="5"/>
      <c r="B15" s="4"/>
    </row>
    <row r="16" spans="1:2" ht="15.4" x14ac:dyDescent="0.35">
      <c r="A16" s="5" t="s">
        <v>123</v>
      </c>
      <c r="B16" s="4" t="s">
        <v>124</v>
      </c>
    </row>
    <row r="17" spans="1:2" ht="15.4" x14ac:dyDescent="0.35">
      <c r="A17" s="5"/>
      <c r="B17" s="4"/>
    </row>
    <row r="18" spans="1:2" ht="30.75" x14ac:dyDescent="0.35">
      <c r="A18" s="5" t="s">
        <v>125</v>
      </c>
      <c r="B18" s="4" t="s">
        <v>142</v>
      </c>
    </row>
    <row r="19" spans="1:2" ht="15.4" x14ac:dyDescent="0.35">
      <c r="A19" s="5"/>
      <c r="B19" s="4"/>
    </row>
    <row r="20" spans="1:2" ht="15.4" x14ac:dyDescent="0.35">
      <c r="A20" s="5" t="s">
        <v>126</v>
      </c>
      <c r="B20" s="58" t="s">
        <v>340</v>
      </c>
    </row>
    <row r="21" spans="1:2" ht="15.4" x14ac:dyDescent="0.35">
      <c r="A21" s="5"/>
      <c r="B21" s="58" t="s">
        <v>341</v>
      </c>
    </row>
    <row r="22" spans="1:2" ht="15.4" x14ac:dyDescent="0.35">
      <c r="B22" s="58" t="s">
        <v>342</v>
      </c>
    </row>
    <row r="23" spans="1:2" ht="15.4" x14ac:dyDescent="0.35">
      <c r="A23" s="5"/>
      <c r="B23" s="58" t="s">
        <v>343</v>
      </c>
    </row>
    <row r="24" spans="1:2" ht="15.4" x14ac:dyDescent="0.35">
      <c r="A24" s="5"/>
      <c r="B24" s="58" t="s">
        <v>344</v>
      </c>
    </row>
    <row r="25" spans="1:2" ht="15.4" x14ac:dyDescent="0.35">
      <c r="A25" s="5"/>
      <c r="B25" s="4" t="s">
        <v>345</v>
      </c>
    </row>
    <row r="26" spans="1:2" ht="15.4" x14ac:dyDescent="0.35">
      <c r="A26" s="5"/>
      <c r="B26" s="58"/>
    </row>
    <row r="27" spans="1:2" ht="15.4" x14ac:dyDescent="0.35">
      <c r="B27" s="4"/>
    </row>
    <row r="28" spans="1:2" ht="15.4" x14ac:dyDescent="0.35">
      <c r="B28" s="4"/>
    </row>
  </sheetData>
  <phoneticPr fontId="2" type="noConversion"/>
  <pageMargins left="0.75" right="0.75" top="1" bottom="1" header="0.5" footer="0.5"/>
  <pageSetup scale="5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6DCB-E467-47CD-AA18-B3A5256AB84A}">
  <dimension ref="A1:H45"/>
  <sheetViews>
    <sheetView workbookViewId="0">
      <pane ySplit="1" topLeftCell="A2" activePane="bottomLeft" state="frozen"/>
      <selection pane="bottomLeft" activeCell="D11" sqref="D11"/>
    </sheetView>
  </sheetViews>
  <sheetFormatPr defaultRowHeight="12.75" x14ac:dyDescent="0.35"/>
  <cols>
    <col min="1" max="1" width="8.1328125" customWidth="1"/>
    <col min="2" max="2" width="27.1328125" customWidth="1"/>
    <col min="3" max="3" width="22.3984375" customWidth="1"/>
    <col min="4" max="4" width="19.53125" customWidth="1"/>
    <col min="5" max="5" width="9.86328125" customWidth="1"/>
    <col min="6" max="6" width="29.59765625" customWidth="1"/>
  </cols>
  <sheetData>
    <row r="1" spans="1:8" ht="30" customHeight="1" x14ac:dyDescent="0.35">
      <c r="A1" s="14" t="s">
        <v>1</v>
      </c>
      <c r="B1" s="14" t="s">
        <v>0</v>
      </c>
      <c r="C1" s="14" t="s">
        <v>2</v>
      </c>
      <c r="D1" s="14" t="s">
        <v>3</v>
      </c>
      <c r="E1" s="91" t="s">
        <v>4</v>
      </c>
      <c r="F1" s="86" t="s">
        <v>41</v>
      </c>
      <c r="G1" s="86" t="s">
        <v>154</v>
      </c>
      <c r="H1" s="86" t="s">
        <v>155</v>
      </c>
    </row>
    <row r="2" spans="1:8" x14ac:dyDescent="0.35">
      <c r="A2" s="83" t="s">
        <v>27</v>
      </c>
      <c r="B2" s="83" t="s">
        <v>258</v>
      </c>
      <c r="C2" s="83" t="s">
        <v>76</v>
      </c>
      <c r="D2" s="83" t="s">
        <v>60</v>
      </c>
      <c r="E2" s="85">
        <v>0.1</v>
      </c>
      <c r="F2" s="83"/>
      <c r="G2" s="84">
        <v>0.1</v>
      </c>
      <c r="H2" s="46" t="s">
        <v>336</v>
      </c>
    </row>
    <row r="3" spans="1:8" x14ac:dyDescent="0.35">
      <c r="A3" s="83" t="s">
        <v>150</v>
      </c>
      <c r="B3" s="83" t="s">
        <v>308</v>
      </c>
      <c r="C3" s="83" t="s">
        <v>170</v>
      </c>
      <c r="D3" s="83" t="s">
        <v>60</v>
      </c>
      <c r="E3" s="85">
        <v>0.1</v>
      </c>
      <c r="F3" s="83"/>
      <c r="G3" s="84">
        <v>0.1</v>
      </c>
      <c r="H3" s="46" t="s">
        <v>337</v>
      </c>
    </row>
    <row r="4" spans="1:8" x14ac:dyDescent="0.35">
      <c r="A4" s="83" t="s">
        <v>150</v>
      </c>
      <c r="B4" s="83" t="s">
        <v>309</v>
      </c>
      <c r="C4" s="83" t="s">
        <v>74</v>
      </c>
      <c r="D4" s="83" t="s">
        <v>60</v>
      </c>
      <c r="E4" s="85">
        <v>0.1</v>
      </c>
      <c r="F4" s="83"/>
      <c r="G4" s="84">
        <v>0.1</v>
      </c>
      <c r="H4" s="46" t="s">
        <v>337</v>
      </c>
    </row>
    <row r="5" spans="1:8" x14ac:dyDescent="0.35">
      <c r="A5" s="83" t="s">
        <v>150</v>
      </c>
      <c r="B5" s="83" t="s">
        <v>302</v>
      </c>
      <c r="C5" s="83" t="s">
        <v>51</v>
      </c>
      <c r="D5" s="83" t="s">
        <v>32</v>
      </c>
      <c r="E5" s="85">
        <v>0.7</v>
      </c>
      <c r="F5" s="83"/>
      <c r="G5" s="84" t="s">
        <v>401</v>
      </c>
      <c r="H5" s="46" t="s">
        <v>337</v>
      </c>
    </row>
    <row r="6" spans="1:8" x14ac:dyDescent="0.35">
      <c r="A6" s="83" t="s">
        <v>150</v>
      </c>
      <c r="B6" s="83" t="s">
        <v>302</v>
      </c>
      <c r="C6" s="83" t="s">
        <v>51</v>
      </c>
      <c r="D6" s="83" t="s">
        <v>57</v>
      </c>
      <c r="E6" s="85">
        <v>0.2</v>
      </c>
      <c r="F6" s="83"/>
      <c r="G6" s="84">
        <v>0</v>
      </c>
      <c r="H6" s="46" t="s">
        <v>338</v>
      </c>
    </row>
    <row r="7" spans="1:8" x14ac:dyDescent="0.35">
      <c r="A7" s="83" t="s">
        <v>149</v>
      </c>
      <c r="B7" s="83" t="s">
        <v>280</v>
      </c>
      <c r="C7" s="83" t="s">
        <v>165</v>
      </c>
      <c r="D7" s="83" t="s">
        <v>65</v>
      </c>
      <c r="E7" s="85">
        <v>0.1</v>
      </c>
      <c r="F7" s="83"/>
      <c r="G7" s="84">
        <v>0.1</v>
      </c>
      <c r="H7" s="46" t="s">
        <v>334</v>
      </c>
    </row>
    <row r="8" spans="1:8" x14ac:dyDescent="0.35">
      <c r="A8" s="83" t="s">
        <v>149</v>
      </c>
      <c r="B8" s="83" t="s">
        <v>279</v>
      </c>
      <c r="C8" s="83" t="s">
        <v>74</v>
      </c>
      <c r="D8" s="83" t="s">
        <v>60</v>
      </c>
      <c r="E8" s="85">
        <v>0.1</v>
      </c>
      <c r="F8" s="83"/>
      <c r="G8" s="84">
        <v>0.1</v>
      </c>
      <c r="H8" s="46" t="s">
        <v>334</v>
      </c>
    </row>
    <row r="9" spans="1:8" x14ac:dyDescent="0.35">
      <c r="A9" s="83" t="s">
        <v>149</v>
      </c>
      <c r="B9" s="83" t="s">
        <v>289</v>
      </c>
      <c r="C9" s="83" t="s">
        <v>241</v>
      </c>
      <c r="D9" s="83" t="s">
        <v>36</v>
      </c>
      <c r="E9" s="85">
        <v>0.1</v>
      </c>
      <c r="F9" s="83"/>
      <c r="G9" s="84">
        <v>0.1</v>
      </c>
      <c r="H9" s="46" t="s">
        <v>334</v>
      </c>
    </row>
    <row r="10" spans="1:8" x14ac:dyDescent="0.35">
      <c r="A10" s="83" t="s">
        <v>149</v>
      </c>
      <c r="B10" s="83" t="s">
        <v>274</v>
      </c>
      <c r="C10" s="83" t="s">
        <v>73</v>
      </c>
      <c r="D10" s="83" t="s">
        <v>60</v>
      </c>
      <c r="E10" s="85">
        <v>0.1</v>
      </c>
      <c r="F10" s="83"/>
      <c r="G10" s="84">
        <v>0.1</v>
      </c>
      <c r="H10" s="46" t="s">
        <v>334</v>
      </c>
    </row>
    <row r="11" spans="1:8" x14ac:dyDescent="0.35">
      <c r="A11" s="83" t="s">
        <v>149</v>
      </c>
      <c r="B11" s="83" t="s">
        <v>286</v>
      </c>
      <c r="C11" s="83" t="s">
        <v>186</v>
      </c>
      <c r="D11" s="83" t="s">
        <v>62</v>
      </c>
      <c r="E11" s="85">
        <v>0.1</v>
      </c>
      <c r="F11" s="83"/>
      <c r="G11" s="84">
        <v>0.1</v>
      </c>
      <c r="H11" s="46" t="s">
        <v>334</v>
      </c>
    </row>
    <row r="12" spans="1:8" x14ac:dyDescent="0.35">
      <c r="A12" s="83" t="s">
        <v>149</v>
      </c>
      <c r="B12" s="83" t="s">
        <v>291</v>
      </c>
      <c r="C12" s="83" t="s">
        <v>177</v>
      </c>
      <c r="D12" s="83" t="s">
        <v>65</v>
      </c>
      <c r="E12" s="85">
        <v>0.1</v>
      </c>
      <c r="F12" s="83"/>
      <c r="G12" s="84">
        <v>0.1</v>
      </c>
      <c r="H12" s="46" t="s">
        <v>334</v>
      </c>
    </row>
    <row r="13" spans="1:8" x14ac:dyDescent="0.35">
      <c r="A13" s="83" t="s">
        <v>149</v>
      </c>
      <c r="B13" s="83" t="s">
        <v>293</v>
      </c>
      <c r="C13" s="83" t="s">
        <v>170</v>
      </c>
      <c r="D13" s="83" t="s">
        <v>62</v>
      </c>
      <c r="E13" s="85">
        <v>0.1</v>
      </c>
      <c r="F13" s="83"/>
      <c r="G13" s="84">
        <v>0.1</v>
      </c>
      <c r="H13" s="46" t="s">
        <v>334</v>
      </c>
    </row>
    <row r="14" spans="1:8" x14ac:dyDescent="0.35">
      <c r="A14" s="83" t="s">
        <v>149</v>
      </c>
      <c r="B14" s="83" t="s">
        <v>300</v>
      </c>
      <c r="C14" s="83" t="s">
        <v>181</v>
      </c>
      <c r="D14" s="83" t="s">
        <v>36</v>
      </c>
      <c r="E14" s="85">
        <v>0.2</v>
      </c>
      <c r="F14" s="83"/>
      <c r="G14" s="84">
        <v>0.2</v>
      </c>
      <c r="H14" s="46" t="s">
        <v>334</v>
      </c>
    </row>
    <row r="15" spans="1:8" x14ac:dyDescent="0.35">
      <c r="A15" s="83" t="s">
        <v>149</v>
      </c>
      <c r="B15" s="83" t="s">
        <v>272</v>
      </c>
      <c r="C15" s="83" t="s">
        <v>73</v>
      </c>
      <c r="D15" s="83" t="s">
        <v>67</v>
      </c>
      <c r="E15" s="85">
        <v>0.2</v>
      </c>
      <c r="F15" s="83"/>
      <c r="G15" s="84">
        <v>0.2</v>
      </c>
      <c r="H15" s="46" t="s">
        <v>334</v>
      </c>
    </row>
    <row r="16" spans="1:8" x14ac:dyDescent="0.35">
      <c r="A16" s="83" t="s">
        <v>149</v>
      </c>
      <c r="B16" s="83" t="s">
        <v>267</v>
      </c>
      <c r="C16" s="83" t="s">
        <v>172</v>
      </c>
      <c r="D16" s="83" t="s">
        <v>67</v>
      </c>
      <c r="E16" s="85">
        <v>0.2</v>
      </c>
      <c r="F16" s="83"/>
      <c r="G16" s="84">
        <v>0.2</v>
      </c>
      <c r="H16" s="46" t="s">
        <v>334</v>
      </c>
    </row>
    <row r="17" spans="1:8" x14ac:dyDescent="0.35">
      <c r="A17" s="83" t="s">
        <v>149</v>
      </c>
      <c r="B17" s="83" t="s">
        <v>295</v>
      </c>
      <c r="C17" s="83" t="s">
        <v>177</v>
      </c>
      <c r="D17" s="83" t="s">
        <v>31</v>
      </c>
      <c r="E17" s="85">
        <v>0.2</v>
      </c>
      <c r="F17" s="83"/>
      <c r="G17" s="84">
        <v>0.2</v>
      </c>
      <c r="H17" s="46" t="s">
        <v>334</v>
      </c>
    </row>
    <row r="18" spans="1:8" x14ac:dyDescent="0.35">
      <c r="A18" s="83" t="s">
        <v>149</v>
      </c>
      <c r="B18" s="83" t="s">
        <v>287</v>
      </c>
      <c r="C18" s="83" t="s">
        <v>73</v>
      </c>
      <c r="D18" s="83" t="s">
        <v>67</v>
      </c>
      <c r="E18" s="85">
        <v>0.2</v>
      </c>
      <c r="F18" s="83"/>
      <c r="G18" s="84">
        <v>0.2</v>
      </c>
      <c r="H18" s="46" t="s">
        <v>334</v>
      </c>
    </row>
    <row r="19" spans="1:8" x14ac:dyDescent="0.35">
      <c r="A19" s="83" t="s">
        <v>149</v>
      </c>
      <c r="B19" s="83" t="s">
        <v>263</v>
      </c>
      <c r="C19" s="83" t="s">
        <v>172</v>
      </c>
      <c r="D19" s="83" t="s">
        <v>67</v>
      </c>
      <c r="E19" s="85">
        <v>0.2</v>
      </c>
      <c r="F19" s="83"/>
      <c r="G19" s="84">
        <v>0.2</v>
      </c>
      <c r="H19" s="46" t="s">
        <v>334</v>
      </c>
    </row>
    <row r="20" spans="1:8" x14ac:dyDescent="0.35">
      <c r="A20" s="83" t="s">
        <v>149</v>
      </c>
      <c r="B20" s="83" t="s">
        <v>273</v>
      </c>
      <c r="C20" s="83" t="s">
        <v>162</v>
      </c>
      <c r="D20" s="83" t="s">
        <v>65</v>
      </c>
      <c r="E20" s="85">
        <v>0.3</v>
      </c>
      <c r="F20" s="83"/>
      <c r="G20" s="84">
        <v>0.3</v>
      </c>
      <c r="H20" s="46" t="s">
        <v>334</v>
      </c>
    </row>
    <row r="21" spans="1:8" x14ac:dyDescent="0.35">
      <c r="A21" s="83" t="s">
        <v>149</v>
      </c>
      <c r="B21" s="83" t="s">
        <v>284</v>
      </c>
      <c r="C21" s="83" t="s">
        <v>170</v>
      </c>
      <c r="D21" s="83" t="s">
        <v>131</v>
      </c>
      <c r="E21" s="85">
        <v>0.3</v>
      </c>
      <c r="F21" s="83"/>
      <c r="G21" s="84">
        <v>0.3</v>
      </c>
      <c r="H21" s="46" t="s">
        <v>334</v>
      </c>
    </row>
    <row r="22" spans="1:8" x14ac:dyDescent="0.35">
      <c r="A22" s="83" t="s">
        <v>149</v>
      </c>
      <c r="B22" s="83" t="s">
        <v>283</v>
      </c>
      <c r="C22" s="83" t="s">
        <v>73</v>
      </c>
      <c r="D22" s="83" t="s">
        <v>67</v>
      </c>
      <c r="E22" s="85">
        <v>0.3</v>
      </c>
      <c r="F22" s="83"/>
      <c r="G22" s="84">
        <v>0.3</v>
      </c>
      <c r="H22" s="46" t="s">
        <v>334</v>
      </c>
    </row>
    <row r="23" spans="1:8" x14ac:dyDescent="0.35">
      <c r="A23" s="83" t="s">
        <v>149</v>
      </c>
      <c r="B23" s="83" t="s">
        <v>288</v>
      </c>
      <c r="C23" s="83" t="s">
        <v>208</v>
      </c>
      <c r="D23" s="83" t="s">
        <v>36</v>
      </c>
      <c r="E23" s="85">
        <v>0.3</v>
      </c>
      <c r="F23" s="83"/>
      <c r="G23" s="84">
        <v>0.3</v>
      </c>
      <c r="H23" s="46" t="s">
        <v>334</v>
      </c>
    </row>
    <row r="24" spans="1:8" x14ac:dyDescent="0.35">
      <c r="A24" s="83" t="s">
        <v>149</v>
      </c>
      <c r="B24" s="83" t="s">
        <v>271</v>
      </c>
      <c r="C24" s="83" t="s">
        <v>79</v>
      </c>
      <c r="D24" s="83" t="s">
        <v>57</v>
      </c>
      <c r="E24" s="85">
        <v>0.3</v>
      </c>
      <c r="F24" s="83"/>
      <c r="G24" s="84">
        <v>0.3</v>
      </c>
      <c r="H24" s="46" t="s">
        <v>334</v>
      </c>
    </row>
    <row r="25" spans="1:8" x14ac:dyDescent="0.35">
      <c r="A25" s="83" t="s">
        <v>149</v>
      </c>
      <c r="B25" s="83" t="s">
        <v>281</v>
      </c>
      <c r="C25" s="83" t="s">
        <v>53</v>
      </c>
      <c r="D25" s="83" t="s">
        <v>57</v>
      </c>
      <c r="E25" s="85">
        <v>0.3</v>
      </c>
      <c r="F25" s="83"/>
      <c r="G25" s="84">
        <v>0.3</v>
      </c>
      <c r="H25" s="46" t="s">
        <v>334</v>
      </c>
    </row>
    <row r="26" spans="1:8" x14ac:dyDescent="0.35">
      <c r="A26" s="83" t="s">
        <v>149</v>
      </c>
      <c r="B26" s="83" t="s">
        <v>290</v>
      </c>
      <c r="C26" s="83" t="s">
        <v>54</v>
      </c>
      <c r="D26" s="83" t="s">
        <v>57</v>
      </c>
      <c r="E26" s="85">
        <v>0.3</v>
      </c>
      <c r="F26" s="83"/>
      <c r="G26" s="84">
        <v>0.3</v>
      </c>
      <c r="H26" s="46" t="s">
        <v>334</v>
      </c>
    </row>
    <row r="27" spans="1:8" x14ac:dyDescent="0.35">
      <c r="A27" s="83" t="s">
        <v>149</v>
      </c>
      <c r="B27" s="83" t="s">
        <v>294</v>
      </c>
      <c r="C27" s="83" t="s">
        <v>172</v>
      </c>
      <c r="D27" s="83" t="s">
        <v>67</v>
      </c>
      <c r="E27" s="85">
        <v>0.3</v>
      </c>
      <c r="F27" s="83"/>
      <c r="G27" s="84">
        <v>0.3</v>
      </c>
      <c r="H27" s="46" t="s">
        <v>334</v>
      </c>
    </row>
    <row r="28" spans="1:8" x14ac:dyDescent="0.35">
      <c r="A28" s="83" t="s">
        <v>149</v>
      </c>
      <c r="B28" s="83" t="s">
        <v>296</v>
      </c>
      <c r="C28" s="83" t="s">
        <v>158</v>
      </c>
      <c r="D28" s="83" t="s">
        <v>35</v>
      </c>
      <c r="E28" s="85">
        <v>0.5</v>
      </c>
      <c r="F28" s="83"/>
      <c r="G28" s="84">
        <v>0.5</v>
      </c>
      <c r="H28" s="46" t="s">
        <v>334</v>
      </c>
    </row>
    <row r="29" spans="1:8" x14ac:dyDescent="0.35">
      <c r="A29" s="83" t="s">
        <v>149</v>
      </c>
      <c r="B29" s="83" t="s">
        <v>282</v>
      </c>
      <c r="C29" s="83" t="s">
        <v>182</v>
      </c>
      <c r="D29" s="83" t="s">
        <v>35</v>
      </c>
      <c r="E29" s="85">
        <v>0.5</v>
      </c>
      <c r="F29" s="83"/>
      <c r="G29" s="84">
        <v>0.5</v>
      </c>
      <c r="H29" s="46" t="s">
        <v>334</v>
      </c>
    </row>
    <row r="30" spans="1:8" x14ac:dyDescent="0.35">
      <c r="A30" s="83" t="s">
        <v>149</v>
      </c>
      <c r="B30" s="83" t="s">
        <v>265</v>
      </c>
      <c r="C30" s="83" t="s">
        <v>79</v>
      </c>
      <c r="D30" s="83" t="s">
        <v>31</v>
      </c>
      <c r="E30" s="85">
        <v>0.6</v>
      </c>
      <c r="F30" s="83"/>
      <c r="G30" s="84">
        <v>0.6</v>
      </c>
      <c r="H30" s="46" t="s">
        <v>334</v>
      </c>
    </row>
    <row r="31" spans="1:8" x14ac:dyDescent="0.35">
      <c r="A31" s="83" t="s">
        <v>149</v>
      </c>
      <c r="B31" s="83" t="s">
        <v>298</v>
      </c>
      <c r="C31" s="83" t="s">
        <v>158</v>
      </c>
      <c r="D31" s="83" t="s">
        <v>34</v>
      </c>
      <c r="E31" s="85">
        <v>0.8</v>
      </c>
      <c r="F31" s="83"/>
      <c r="G31" s="84">
        <v>0.8</v>
      </c>
      <c r="H31" s="46" t="s">
        <v>334</v>
      </c>
    </row>
    <row r="32" spans="1:8" x14ac:dyDescent="0.35">
      <c r="A32" s="83" t="s">
        <v>149</v>
      </c>
      <c r="B32" s="83" t="s">
        <v>276</v>
      </c>
      <c r="C32" s="83" t="s">
        <v>177</v>
      </c>
      <c r="D32" s="83" t="s">
        <v>34</v>
      </c>
      <c r="E32" s="85">
        <v>0.8</v>
      </c>
      <c r="F32" s="83"/>
      <c r="G32" s="84">
        <v>0.8</v>
      </c>
      <c r="H32" s="46" t="s">
        <v>334</v>
      </c>
    </row>
    <row r="33" spans="1:8" x14ac:dyDescent="0.35">
      <c r="A33" s="83" t="s">
        <v>149</v>
      </c>
      <c r="B33" s="83" t="s">
        <v>292</v>
      </c>
      <c r="C33" s="83" t="s">
        <v>176</v>
      </c>
      <c r="D33" s="83" t="s">
        <v>34</v>
      </c>
      <c r="E33" s="85">
        <v>0.8</v>
      </c>
      <c r="F33" s="83"/>
      <c r="G33" s="84">
        <v>0.8</v>
      </c>
      <c r="H33" s="46" t="s">
        <v>334</v>
      </c>
    </row>
    <row r="34" spans="1:8" x14ac:dyDescent="0.35">
      <c r="A34" s="83" t="s">
        <v>149</v>
      </c>
      <c r="B34" s="83" t="s">
        <v>297</v>
      </c>
      <c r="C34" s="83" t="s">
        <v>51</v>
      </c>
      <c r="D34" s="83" t="s">
        <v>58</v>
      </c>
      <c r="E34" s="85">
        <v>1</v>
      </c>
      <c r="F34" s="83"/>
      <c r="G34" s="84">
        <v>1</v>
      </c>
      <c r="H34" s="46" t="s">
        <v>334</v>
      </c>
    </row>
    <row r="35" spans="1:8" x14ac:dyDescent="0.35">
      <c r="A35" s="83" t="s">
        <v>149</v>
      </c>
      <c r="B35" s="83" t="s">
        <v>264</v>
      </c>
      <c r="C35" s="83" t="s">
        <v>190</v>
      </c>
      <c r="D35" s="83" t="s">
        <v>130</v>
      </c>
      <c r="E35" s="85">
        <v>2</v>
      </c>
      <c r="F35" s="83" t="s">
        <v>333</v>
      </c>
      <c r="G35" s="84">
        <v>2</v>
      </c>
      <c r="H35" s="46" t="s">
        <v>334</v>
      </c>
    </row>
    <row r="36" spans="1:8" x14ac:dyDescent="0.35">
      <c r="A36" s="83" t="s">
        <v>149</v>
      </c>
      <c r="B36" s="83" t="s">
        <v>301</v>
      </c>
      <c r="C36" s="83" t="s">
        <v>54</v>
      </c>
      <c r="D36" s="83" t="s">
        <v>130</v>
      </c>
      <c r="E36" s="85">
        <v>2</v>
      </c>
      <c r="F36" s="83" t="s">
        <v>333</v>
      </c>
      <c r="G36" s="84">
        <v>2</v>
      </c>
      <c r="H36" s="46" t="s">
        <v>334</v>
      </c>
    </row>
    <row r="37" spans="1:8" x14ac:dyDescent="0.35">
      <c r="A37" s="83" t="s">
        <v>149</v>
      </c>
      <c r="B37" s="83" t="s">
        <v>285</v>
      </c>
      <c r="C37" s="83" t="s">
        <v>53</v>
      </c>
      <c r="D37" s="83" t="s">
        <v>58</v>
      </c>
      <c r="E37" s="85">
        <v>0.5</v>
      </c>
      <c r="F37" s="83"/>
      <c r="G37" s="84">
        <v>0.5</v>
      </c>
      <c r="H37" s="46" t="s">
        <v>335</v>
      </c>
    </row>
    <row r="38" spans="1:8" x14ac:dyDescent="0.35">
      <c r="A38" s="83" t="s">
        <v>149</v>
      </c>
      <c r="B38" s="83" t="s">
        <v>268</v>
      </c>
      <c r="C38" s="83" t="s">
        <v>186</v>
      </c>
      <c r="D38" s="83" t="s">
        <v>131</v>
      </c>
      <c r="E38" s="85">
        <v>0.5</v>
      </c>
      <c r="F38" s="83"/>
      <c r="G38" s="84">
        <v>0.5</v>
      </c>
      <c r="H38" s="46" t="s">
        <v>335</v>
      </c>
    </row>
    <row r="39" spans="1:8" x14ac:dyDescent="0.35">
      <c r="A39" s="83" t="s">
        <v>149</v>
      </c>
      <c r="B39" s="83" t="s">
        <v>270</v>
      </c>
      <c r="C39" s="83" t="s">
        <v>158</v>
      </c>
      <c r="D39" s="83" t="s">
        <v>131</v>
      </c>
      <c r="E39" s="85">
        <v>0.5</v>
      </c>
      <c r="F39" s="83"/>
      <c r="G39" s="84">
        <v>0.5</v>
      </c>
      <c r="H39" s="46" t="s">
        <v>335</v>
      </c>
    </row>
    <row r="40" spans="1:8" x14ac:dyDescent="0.35">
      <c r="A40" s="83" t="s">
        <v>149</v>
      </c>
      <c r="B40" s="83" t="s">
        <v>266</v>
      </c>
      <c r="C40" s="83" t="s">
        <v>53</v>
      </c>
      <c r="D40" s="83" t="s">
        <v>34</v>
      </c>
      <c r="E40" s="85">
        <v>0.6</v>
      </c>
      <c r="F40" s="83"/>
      <c r="G40" s="84">
        <v>0.6</v>
      </c>
      <c r="H40" s="46" t="s">
        <v>335</v>
      </c>
    </row>
    <row r="41" spans="1:8" x14ac:dyDescent="0.35">
      <c r="A41" s="83" t="s">
        <v>149</v>
      </c>
      <c r="B41" s="83" t="s">
        <v>278</v>
      </c>
      <c r="C41" s="83" t="s">
        <v>186</v>
      </c>
      <c r="D41" s="83" t="s">
        <v>32</v>
      </c>
      <c r="E41" s="85">
        <v>0.7</v>
      </c>
      <c r="F41" s="83"/>
      <c r="G41" s="84">
        <v>0.7</v>
      </c>
      <c r="H41" s="46" t="s">
        <v>335</v>
      </c>
    </row>
    <row r="42" spans="1:8" x14ac:dyDescent="0.35">
      <c r="A42" s="83" t="s">
        <v>149</v>
      </c>
      <c r="B42" s="83" t="s">
        <v>277</v>
      </c>
      <c r="C42" s="83" t="s">
        <v>177</v>
      </c>
      <c r="D42" s="83" t="s">
        <v>58</v>
      </c>
      <c r="E42" s="85">
        <v>1</v>
      </c>
      <c r="F42" s="83"/>
      <c r="G42" s="84">
        <v>1</v>
      </c>
      <c r="H42" s="46" t="s">
        <v>335</v>
      </c>
    </row>
    <row r="43" spans="1:8" x14ac:dyDescent="0.35">
      <c r="A43" s="83" t="s">
        <v>149</v>
      </c>
      <c r="B43" s="83" t="s">
        <v>275</v>
      </c>
      <c r="C43" s="83" t="s">
        <v>51</v>
      </c>
      <c r="D43" s="83" t="s">
        <v>57</v>
      </c>
      <c r="E43" s="85">
        <v>1.3</v>
      </c>
      <c r="F43" s="83"/>
      <c r="G43" s="84">
        <v>1.3</v>
      </c>
      <c r="H43" s="46" t="s">
        <v>335</v>
      </c>
    </row>
    <row r="44" spans="1:8" x14ac:dyDescent="0.35">
      <c r="A44" s="83" t="s">
        <v>149</v>
      </c>
      <c r="B44" s="83" t="s">
        <v>299</v>
      </c>
      <c r="C44" s="83" t="s">
        <v>162</v>
      </c>
      <c r="D44" s="83" t="s">
        <v>32</v>
      </c>
      <c r="E44" s="85">
        <v>3.1</v>
      </c>
      <c r="F44" s="83"/>
      <c r="G44" s="84">
        <v>3.1</v>
      </c>
      <c r="H44" s="46" t="s">
        <v>335</v>
      </c>
    </row>
    <row r="45" spans="1:8" x14ac:dyDescent="0.35">
      <c r="A45" s="83" t="s">
        <v>149</v>
      </c>
      <c r="B45" s="83" t="s">
        <v>269</v>
      </c>
      <c r="C45" s="83" t="s">
        <v>53</v>
      </c>
      <c r="D45" s="83" t="s">
        <v>36</v>
      </c>
      <c r="E45" s="85">
        <v>3.9</v>
      </c>
      <c r="F45" s="83"/>
      <c r="G45" s="84">
        <v>3.9</v>
      </c>
      <c r="H45" s="46" t="s">
        <v>335</v>
      </c>
    </row>
  </sheetData>
  <autoFilter ref="A1:E45" xr:uid="{A6909786-503F-4164-A7EA-763C8AD75A0F}"/>
  <sortState xmlns:xlrd2="http://schemas.microsoft.com/office/spreadsheetml/2017/richdata2" ref="A2:H45">
    <sortCondition ref="H2:H45"/>
    <sortCondition ref="E2:E45"/>
  </sortState>
  <conditionalFormatting sqref="B1">
    <cfRule type="expression" dxfId="10" priority="10" stopIfTrue="1">
      <formula>#REF!="*"</formula>
    </cfRule>
  </conditionalFormatting>
  <conditionalFormatting sqref="C1:F1">
    <cfRule type="expression" dxfId="9" priority="11" stopIfTrue="1">
      <formula>#REF!="*"</formula>
    </cfRule>
  </conditionalFormatting>
  <conditionalFormatting sqref="A1">
    <cfRule type="expression" dxfId="8" priority="9" stopIfTrue="1">
      <formula>#REF!="*"</formula>
    </cfRule>
  </conditionalFormatting>
  <conditionalFormatting sqref="A2:F2">
    <cfRule type="expression" dxfId="7" priority="7">
      <formula>$A2="!"</formula>
    </cfRule>
    <cfRule type="expression" dxfId="6" priority="8" stopIfTrue="1">
      <formula>$A2="*"</formula>
    </cfRule>
  </conditionalFormatting>
  <conditionalFormatting sqref="A9:F45 A3:C8 E3:F8">
    <cfRule type="expression" dxfId="5" priority="5">
      <formula>$A3="!"</formula>
    </cfRule>
    <cfRule type="expression" dxfId="4" priority="6" stopIfTrue="1">
      <formula>$A3="*"</formula>
    </cfRule>
  </conditionalFormatting>
  <conditionalFormatting sqref="G1">
    <cfRule type="expression" dxfId="3" priority="4" stopIfTrue="1">
      <formula>#REF!="*"</formula>
    </cfRule>
  </conditionalFormatting>
  <conditionalFormatting sqref="H1">
    <cfRule type="expression" dxfId="2" priority="3" stopIfTrue="1">
      <formula>#REF!="*"</formula>
    </cfRule>
  </conditionalFormatting>
  <conditionalFormatting sqref="D3:D8">
    <cfRule type="expression" dxfId="1" priority="1">
      <formula>$A3="!"</formula>
    </cfRule>
    <cfRule type="expression" dxfId="0" priority="2" stopIfTrue="1">
      <formula>$A3="*"</formula>
    </cfRule>
  </conditionalFormatting>
  <dataValidations count="3">
    <dataValidation type="list" allowBlank="1" showInputMessage="1" showErrorMessage="1" promptTitle="Owner Name" prompt="Select your name from the drop-down list_x000a_" sqref="D1:D45" xr:uid="{D9261AC3-C295-40AB-B11A-D7ACC18E34A3}">
      <formula1>Owners</formula1>
    </dataValidation>
    <dataValidation allowBlank="1" showInputMessage="1" showErrorMessage="1" promptTitle="Owner Name" prompt="Select your name from the drop-down list_x000a_" sqref="E1:E45" xr:uid="{ECA43D82-0032-485C-9938-E4856E5C104A}"/>
    <dataValidation allowBlank="1" showInputMessage="1" showErrorMessage="1" promptTitle="Bid amount" prompt="To make a bid of £100k enter 0.1, £1.1m enter 1.1, £5m enter 5.0, etc_x000a_" sqref="F1 F3:F19" xr:uid="{2F15A7E9-9033-4155-8018-A0A66EBBF272}"/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K47"/>
  <sheetViews>
    <sheetView workbookViewId="0">
      <selection activeCell="H2" sqref="H2"/>
    </sheetView>
  </sheetViews>
  <sheetFormatPr defaultRowHeight="12.75" x14ac:dyDescent="0.35"/>
  <cols>
    <col min="1" max="1" width="27.1328125" customWidth="1"/>
    <col min="2" max="2" width="15" style="21" customWidth="1"/>
    <col min="3" max="3" width="15.1328125" style="21" customWidth="1"/>
    <col min="4" max="4" width="15.59765625" style="8" customWidth="1"/>
    <col min="5" max="5" width="17.1328125" style="8" customWidth="1"/>
    <col min="8" max="8" width="20.1328125" customWidth="1"/>
    <col min="9" max="9" width="13.3984375" customWidth="1"/>
  </cols>
  <sheetData>
    <row r="1" spans="1:11" s="46" customFormat="1" ht="18" customHeight="1" x14ac:dyDescent="0.35">
      <c r="A1" s="43" t="s">
        <v>2</v>
      </c>
      <c r="B1" s="44" t="s">
        <v>83</v>
      </c>
      <c r="C1" s="44" t="s">
        <v>84</v>
      </c>
      <c r="D1" s="45" t="s">
        <v>85</v>
      </c>
      <c r="E1" s="45" t="s">
        <v>86</v>
      </c>
      <c r="H1" s="50" t="s">
        <v>138</v>
      </c>
      <c r="I1" s="50"/>
      <c r="J1" s="50"/>
      <c r="K1" s="50"/>
    </row>
    <row r="2" spans="1:11" x14ac:dyDescent="0.35">
      <c r="A2" s="6"/>
      <c r="B2" s="42"/>
      <c r="C2" s="42"/>
      <c r="D2" s="7">
        <f>IF(1-B2=0,"",1-B2)</f>
        <v>1</v>
      </c>
      <c r="E2" s="7">
        <f>IF(5-C2=0,"",5-C2)</f>
        <v>5</v>
      </c>
      <c r="H2" s="51" t="s">
        <v>73</v>
      </c>
      <c r="I2" s="51">
        <v>3</v>
      </c>
      <c r="J2" s="51">
        <v>1</v>
      </c>
      <c r="K2" s="51"/>
    </row>
    <row r="3" spans="1:11" x14ac:dyDescent="0.35">
      <c r="A3" s="6"/>
      <c r="B3" s="42"/>
      <c r="C3" s="42"/>
      <c r="D3" s="7">
        <f t="shared" ref="D3:D45" si="0">IF(1-B3=0,"",1-B3)</f>
        <v>1</v>
      </c>
      <c r="E3" s="7">
        <f t="shared" ref="E3:E45" si="1">IF(5-C3=0,"",5-C3)</f>
        <v>5</v>
      </c>
      <c r="H3" s="51" t="s">
        <v>87</v>
      </c>
      <c r="I3" s="51">
        <v>2</v>
      </c>
      <c r="J3" s="51">
        <v>2</v>
      </c>
      <c r="K3" s="51"/>
    </row>
    <row r="4" spans="1:11" x14ac:dyDescent="0.35">
      <c r="A4" s="6"/>
      <c r="B4" s="42"/>
      <c r="C4" s="42"/>
      <c r="D4" s="7">
        <f t="shared" si="0"/>
        <v>1</v>
      </c>
      <c r="E4" s="7">
        <f t="shared" si="1"/>
        <v>5</v>
      </c>
      <c r="H4" s="51" t="s">
        <v>132</v>
      </c>
      <c r="I4" s="51">
        <v>1</v>
      </c>
      <c r="J4" s="51"/>
      <c r="K4" s="51"/>
    </row>
    <row r="5" spans="1:11" x14ac:dyDescent="0.35">
      <c r="A5" s="6"/>
      <c r="B5" s="42"/>
      <c r="C5" s="42"/>
      <c r="D5" s="7">
        <f t="shared" si="0"/>
        <v>1</v>
      </c>
      <c r="E5" s="7">
        <f t="shared" si="1"/>
        <v>5</v>
      </c>
      <c r="H5" s="51" t="s">
        <v>88</v>
      </c>
      <c r="I5" s="51">
        <v>2</v>
      </c>
      <c r="J5" s="51"/>
      <c r="K5" s="51"/>
    </row>
    <row r="6" spans="1:11" x14ac:dyDescent="0.35">
      <c r="A6" s="6"/>
      <c r="B6" s="42"/>
      <c r="C6" s="42"/>
      <c r="D6" s="7">
        <f t="shared" si="0"/>
        <v>1</v>
      </c>
      <c r="E6" s="7">
        <f t="shared" si="1"/>
        <v>5</v>
      </c>
      <c r="H6" s="51" t="s">
        <v>89</v>
      </c>
      <c r="I6" s="51">
        <v>2</v>
      </c>
      <c r="J6" s="51">
        <v>1</v>
      </c>
      <c r="K6" s="51"/>
    </row>
    <row r="7" spans="1:11" x14ac:dyDescent="0.35">
      <c r="A7" s="6"/>
      <c r="B7" s="42"/>
      <c r="C7" s="42"/>
      <c r="D7" s="7">
        <f t="shared" si="0"/>
        <v>1</v>
      </c>
      <c r="E7" s="7">
        <f t="shared" si="1"/>
        <v>5</v>
      </c>
      <c r="H7" s="51" t="s">
        <v>74</v>
      </c>
      <c r="I7" s="51">
        <v>2</v>
      </c>
      <c r="J7" s="51">
        <v>2</v>
      </c>
      <c r="K7" s="51"/>
    </row>
    <row r="8" spans="1:11" x14ac:dyDescent="0.35">
      <c r="A8" s="6"/>
      <c r="B8" s="42"/>
      <c r="C8" s="42"/>
      <c r="D8" s="7">
        <f t="shared" si="0"/>
        <v>1</v>
      </c>
      <c r="E8" s="7">
        <f t="shared" si="1"/>
        <v>5</v>
      </c>
      <c r="H8" s="51" t="s">
        <v>76</v>
      </c>
      <c r="I8" s="51">
        <v>4</v>
      </c>
      <c r="J8" s="51"/>
      <c r="K8" s="51"/>
    </row>
    <row r="9" spans="1:11" x14ac:dyDescent="0.35">
      <c r="A9" s="6"/>
      <c r="B9" s="42"/>
      <c r="C9" s="42"/>
      <c r="D9" s="7">
        <f t="shared" si="0"/>
        <v>1</v>
      </c>
      <c r="E9" s="7">
        <f t="shared" si="1"/>
        <v>5</v>
      </c>
      <c r="H9" s="51" t="s">
        <v>90</v>
      </c>
      <c r="I9" s="51">
        <v>2</v>
      </c>
      <c r="J9" s="51">
        <v>1</v>
      </c>
      <c r="K9" s="51"/>
    </row>
    <row r="10" spans="1:11" x14ac:dyDescent="0.35">
      <c r="A10" s="6"/>
      <c r="B10" s="42"/>
      <c r="C10" s="42"/>
      <c r="D10" s="7">
        <f t="shared" si="0"/>
        <v>1</v>
      </c>
      <c r="E10" s="7">
        <f t="shared" si="1"/>
        <v>5</v>
      </c>
      <c r="H10" s="51" t="s">
        <v>91</v>
      </c>
      <c r="I10" s="51">
        <v>4</v>
      </c>
      <c r="J10" s="51">
        <v>1</v>
      </c>
      <c r="K10" s="51"/>
    </row>
    <row r="11" spans="1:11" x14ac:dyDescent="0.35">
      <c r="A11" s="6"/>
      <c r="B11" s="42"/>
      <c r="C11" s="42"/>
      <c r="D11" s="7">
        <f t="shared" si="0"/>
        <v>1</v>
      </c>
      <c r="E11" s="7">
        <f t="shared" si="1"/>
        <v>5</v>
      </c>
      <c r="H11" s="51" t="s">
        <v>79</v>
      </c>
      <c r="I11" s="51">
        <v>4</v>
      </c>
      <c r="J11" s="51"/>
      <c r="K11" s="51"/>
    </row>
    <row r="12" spans="1:11" x14ac:dyDescent="0.35">
      <c r="A12" s="6"/>
      <c r="B12" s="42"/>
      <c r="C12" s="42"/>
      <c r="D12" s="7">
        <f t="shared" si="0"/>
        <v>1</v>
      </c>
      <c r="E12" s="7">
        <f t="shared" si="1"/>
        <v>5</v>
      </c>
      <c r="H12" s="51" t="s">
        <v>92</v>
      </c>
      <c r="I12" s="51">
        <v>2</v>
      </c>
      <c r="J12" s="51">
        <v>3</v>
      </c>
      <c r="K12" s="51"/>
    </row>
    <row r="13" spans="1:11" x14ac:dyDescent="0.35">
      <c r="A13" s="6"/>
      <c r="B13" s="42"/>
      <c r="C13" s="42"/>
      <c r="D13" s="7">
        <f t="shared" si="0"/>
        <v>1</v>
      </c>
      <c r="E13" s="7">
        <f t="shared" si="1"/>
        <v>5</v>
      </c>
      <c r="H13" s="51" t="s">
        <v>136</v>
      </c>
      <c r="I13" s="51">
        <v>2</v>
      </c>
      <c r="J13" s="51"/>
      <c r="K13" s="51"/>
    </row>
    <row r="14" spans="1:11" x14ac:dyDescent="0.35">
      <c r="A14" s="6"/>
      <c r="B14" s="42"/>
      <c r="C14" s="42"/>
      <c r="D14" s="7">
        <f t="shared" si="0"/>
        <v>1</v>
      </c>
      <c r="E14" s="7">
        <f t="shared" si="1"/>
        <v>5</v>
      </c>
      <c r="H14" s="51" t="s">
        <v>54</v>
      </c>
      <c r="I14" s="51">
        <v>3</v>
      </c>
      <c r="J14" s="51">
        <v>5</v>
      </c>
      <c r="K14" s="51"/>
    </row>
    <row r="15" spans="1:11" x14ac:dyDescent="0.35">
      <c r="A15" s="6"/>
      <c r="B15" s="42"/>
      <c r="C15" s="42"/>
      <c r="D15" s="7">
        <f t="shared" si="0"/>
        <v>1</v>
      </c>
      <c r="E15" s="7">
        <f t="shared" si="1"/>
        <v>5</v>
      </c>
      <c r="H15" s="51" t="s">
        <v>93</v>
      </c>
      <c r="I15" s="51">
        <v>3</v>
      </c>
      <c r="J15" s="51">
        <v>3</v>
      </c>
      <c r="K15" s="51"/>
    </row>
    <row r="16" spans="1:11" x14ac:dyDescent="0.35">
      <c r="A16" s="6"/>
      <c r="B16" s="42"/>
      <c r="C16" s="42"/>
      <c r="D16" s="7">
        <f t="shared" si="0"/>
        <v>1</v>
      </c>
      <c r="E16" s="7">
        <f t="shared" si="1"/>
        <v>5</v>
      </c>
      <c r="H16" s="51" t="s">
        <v>94</v>
      </c>
      <c r="I16" s="51">
        <v>3</v>
      </c>
      <c r="J16" s="51"/>
      <c r="K16" s="51"/>
    </row>
    <row r="17" spans="1:11" x14ac:dyDescent="0.35">
      <c r="A17" s="6"/>
      <c r="B17" s="42"/>
      <c r="C17" s="42"/>
      <c r="D17" s="7">
        <f t="shared" si="0"/>
        <v>1</v>
      </c>
      <c r="E17" s="7">
        <f t="shared" si="1"/>
        <v>5</v>
      </c>
      <c r="H17" s="51" t="s">
        <v>53</v>
      </c>
      <c r="I17" s="51">
        <v>4</v>
      </c>
      <c r="J17" s="51">
        <v>1</v>
      </c>
      <c r="K17" s="51"/>
    </row>
    <row r="18" spans="1:11" x14ac:dyDescent="0.35">
      <c r="A18" s="6"/>
      <c r="B18" s="42"/>
      <c r="C18" s="42"/>
      <c r="D18" s="7">
        <f t="shared" si="0"/>
        <v>1</v>
      </c>
      <c r="E18" s="7">
        <f t="shared" si="1"/>
        <v>5</v>
      </c>
      <c r="H18" s="51" t="s">
        <v>139</v>
      </c>
      <c r="I18" s="51">
        <v>1</v>
      </c>
      <c r="J18" s="51"/>
      <c r="K18" s="51"/>
    </row>
    <row r="19" spans="1:11" x14ac:dyDescent="0.35">
      <c r="A19" s="6"/>
      <c r="B19" s="42"/>
      <c r="C19" s="42"/>
      <c r="D19" s="7">
        <f t="shared" si="0"/>
        <v>1</v>
      </c>
      <c r="E19" s="7">
        <f t="shared" si="1"/>
        <v>5</v>
      </c>
      <c r="H19" s="51" t="s">
        <v>72</v>
      </c>
      <c r="I19" s="51">
        <v>4</v>
      </c>
      <c r="J19" s="51">
        <v>2</v>
      </c>
      <c r="K19" s="51"/>
    </row>
    <row r="20" spans="1:11" x14ac:dyDescent="0.35">
      <c r="A20" s="6"/>
      <c r="B20" s="42"/>
      <c r="C20" s="42"/>
      <c r="D20" s="7">
        <f t="shared" si="0"/>
        <v>1</v>
      </c>
      <c r="E20" s="7">
        <f t="shared" si="1"/>
        <v>5</v>
      </c>
      <c r="H20" s="51" t="s">
        <v>95</v>
      </c>
      <c r="I20" s="51">
        <v>2</v>
      </c>
      <c r="J20" s="51"/>
      <c r="K20" s="51"/>
    </row>
    <row r="21" spans="1:11" x14ac:dyDescent="0.35">
      <c r="A21" s="6"/>
      <c r="B21" s="42"/>
      <c r="C21" s="42"/>
      <c r="D21" s="7">
        <f t="shared" si="0"/>
        <v>1</v>
      </c>
      <c r="E21" s="7">
        <f t="shared" si="1"/>
        <v>5</v>
      </c>
      <c r="H21" s="51" t="s">
        <v>96</v>
      </c>
      <c r="I21" s="51">
        <v>2</v>
      </c>
      <c r="J21" s="51"/>
      <c r="K21" s="51"/>
    </row>
    <row r="22" spans="1:11" x14ac:dyDescent="0.35">
      <c r="A22" s="6"/>
      <c r="B22" s="42"/>
      <c r="C22" s="42"/>
      <c r="D22" s="7">
        <f t="shared" si="0"/>
        <v>1</v>
      </c>
      <c r="E22" s="7">
        <f t="shared" si="1"/>
        <v>5</v>
      </c>
      <c r="H22" s="51" t="s">
        <v>141</v>
      </c>
      <c r="I22" s="51">
        <v>1</v>
      </c>
      <c r="J22" s="51"/>
      <c r="K22" s="51"/>
    </row>
    <row r="23" spans="1:11" x14ac:dyDescent="0.35">
      <c r="A23" s="6"/>
      <c r="B23" s="42"/>
      <c r="C23" s="42"/>
      <c r="D23" s="7">
        <f t="shared" si="0"/>
        <v>1</v>
      </c>
      <c r="E23" s="7">
        <f t="shared" si="1"/>
        <v>5</v>
      </c>
      <c r="H23" s="51" t="s">
        <v>97</v>
      </c>
      <c r="I23" s="51">
        <v>3</v>
      </c>
      <c r="J23" s="51">
        <v>2</v>
      </c>
      <c r="K23" s="51"/>
    </row>
    <row r="24" spans="1:11" x14ac:dyDescent="0.35">
      <c r="A24" s="6"/>
      <c r="B24" s="42"/>
      <c r="C24" s="42"/>
      <c r="D24" s="7">
        <f t="shared" si="0"/>
        <v>1</v>
      </c>
      <c r="E24" s="7">
        <f t="shared" si="1"/>
        <v>5</v>
      </c>
      <c r="H24" s="51" t="s">
        <v>98</v>
      </c>
      <c r="I24" s="51">
        <v>2</v>
      </c>
      <c r="J24" s="51">
        <v>3</v>
      </c>
      <c r="K24" s="51"/>
    </row>
    <row r="25" spans="1:11" x14ac:dyDescent="0.35">
      <c r="A25" s="6"/>
      <c r="B25" s="42"/>
      <c r="C25" s="42"/>
      <c r="D25" s="7">
        <f t="shared" si="0"/>
        <v>1</v>
      </c>
      <c r="E25" s="7">
        <f t="shared" si="1"/>
        <v>5</v>
      </c>
      <c r="H25" s="51" t="s">
        <v>78</v>
      </c>
      <c r="I25" s="51">
        <v>3</v>
      </c>
      <c r="J25" s="51">
        <v>2</v>
      </c>
      <c r="K25" s="51"/>
    </row>
    <row r="26" spans="1:11" x14ac:dyDescent="0.35">
      <c r="A26" s="6"/>
      <c r="B26" s="42"/>
      <c r="C26" s="42"/>
      <c r="D26" s="7">
        <f t="shared" si="0"/>
        <v>1</v>
      </c>
      <c r="E26" s="7">
        <f t="shared" si="1"/>
        <v>5</v>
      </c>
      <c r="H26" s="51" t="s">
        <v>137</v>
      </c>
      <c r="I26" s="51">
        <v>3</v>
      </c>
      <c r="J26" s="51"/>
      <c r="K26" s="51"/>
    </row>
    <row r="27" spans="1:11" x14ac:dyDescent="0.35">
      <c r="A27" s="6"/>
      <c r="B27" s="42"/>
      <c r="C27" s="42"/>
      <c r="D27" s="7">
        <f t="shared" si="0"/>
        <v>1</v>
      </c>
      <c r="E27" s="7">
        <f t="shared" si="1"/>
        <v>5</v>
      </c>
      <c r="H27" s="51" t="s">
        <v>99</v>
      </c>
      <c r="I27" s="51">
        <v>5</v>
      </c>
      <c r="J27" s="51">
        <v>4</v>
      </c>
      <c r="K27" s="51"/>
    </row>
    <row r="28" spans="1:11" x14ac:dyDescent="0.35">
      <c r="A28" s="6"/>
      <c r="B28" s="42"/>
      <c r="C28" s="42"/>
      <c r="D28" s="7">
        <f t="shared" si="0"/>
        <v>1</v>
      </c>
      <c r="E28" s="7">
        <f t="shared" si="1"/>
        <v>5</v>
      </c>
      <c r="H28" s="51" t="s">
        <v>100</v>
      </c>
      <c r="I28" s="51">
        <v>3</v>
      </c>
      <c r="J28" s="51">
        <v>2</v>
      </c>
      <c r="K28" s="51"/>
    </row>
    <row r="29" spans="1:11" x14ac:dyDescent="0.35">
      <c r="A29" s="6"/>
      <c r="B29" s="42"/>
      <c r="C29" s="42"/>
      <c r="D29" s="7">
        <f t="shared" si="0"/>
        <v>1</v>
      </c>
      <c r="E29" s="7">
        <f t="shared" si="1"/>
        <v>5</v>
      </c>
      <c r="H29" s="51" t="s">
        <v>101</v>
      </c>
      <c r="I29" s="51">
        <v>2</v>
      </c>
      <c r="J29" s="51">
        <v>1</v>
      </c>
      <c r="K29" s="51"/>
    </row>
    <row r="30" spans="1:11" x14ac:dyDescent="0.35">
      <c r="A30" s="6"/>
      <c r="B30" s="42"/>
      <c r="C30" s="42"/>
      <c r="D30" s="7">
        <f t="shared" si="0"/>
        <v>1</v>
      </c>
      <c r="E30" s="7">
        <f t="shared" si="1"/>
        <v>5</v>
      </c>
      <c r="H30" s="51" t="s">
        <v>77</v>
      </c>
      <c r="I30" s="51">
        <v>2</v>
      </c>
      <c r="J30" s="51">
        <v>1</v>
      </c>
      <c r="K30" s="51"/>
    </row>
    <row r="31" spans="1:11" x14ac:dyDescent="0.35">
      <c r="A31" s="6"/>
      <c r="B31" s="42"/>
      <c r="C31" s="42"/>
      <c r="D31" s="7">
        <f t="shared" si="0"/>
        <v>1</v>
      </c>
      <c r="E31" s="7">
        <f t="shared" si="1"/>
        <v>5</v>
      </c>
      <c r="H31" s="51" t="s">
        <v>102</v>
      </c>
      <c r="I31" s="51">
        <v>2</v>
      </c>
      <c r="J31" s="51">
        <v>1</v>
      </c>
      <c r="K31" s="51"/>
    </row>
    <row r="32" spans="1:11" x14ac:dyDescent="0.35">
      <c r="A32" s="6"/>
      <c r="B32" s="42"/>
      <c r="C32" s="42"/>
      <c r="D32" s="7">
        <f t="shared" si="0"/>
        <v>1</v>
      </c>
      <c r="E32" s="7">
        <f t="shared" si="1"/>
        <v>5</v>
      </c>
      <c r="H32" s="51" t="s">
        <v>103</v>
      </c>
      <c r="I32" s="51">
        <v>1</v>
      </c>
      <c r="J32" s="51">
        <v>1</v>
      </c>
      <c r="K32" s="51"/>
    </row>
    <row r="33" spans="1:11" x14ac:dyDescent="0.35">
      <c r="A33" s="6"/>
      <c r="B33" s="42"/>
      <c r="C33" s="42"/>
      <c r="D33" s="7">
        <f t="shared" si="0"/>
        <v>1</v>
      </c>
      <c r="E33" s="7">
        <f t="shared" si="1"/>
        <v>5</v>
      </c>
      <c r="H33" s="52" t="s">
        <v>104</v>
      </c>
      <c r="I33" s="51">
        <v>2</v>
      </c>
      <c r="J33" s="51">
        <v>3</v>
      </c>
      <c r="K33" s="51"/>
    </row>
    <row r="34" spans="1:11" x14ac:dyDescent="0.35">
      <c r="A34" s="6"/>
      <c r="B34" s="42"/>
      <c r="C34" s="42"/>
      <c r="D34" s="7">
        <f t="shared" si="0"/>
        <v>1</v>
      </c>
      <c r="E34" s="7">
        <f t="shared" si="1"/>
        <v>5</v>
      </c>
      <c r="H34" s="53" t="s">
        <v>105</v>
      </c>
      <c r="I34" s="51">
        <v>4</v>
      </c>
      <c r="J34" s="51">
        <v>2</v>
      </c>
      <c r="K34" s="51"/>
    </row>
    <row r="35" spans="1:11" x14ac:dyDescent="0.35">
      <c r="A35" s="6"/>
      <c r="B35" s="42"/>
      <c r="C35" s="42"/>
      <c r="D35" s="7">
        <f t="shared" si="0"/>
        <v>1</v>
      </c>
      <c r="E35" s="7">
        <f t="shared" si="1"/>
        <v>5</v>
      </c>
      <c r="H35" s="51" t="s">
        <v>106</v>
      </c>
      <c r="I35" s="51">
        <v>2</v>
      </c>
      <c r="J35" s="51"/>
      <c r="K35" s="51"/>
    </row>
    <row r="36" spans="1:11" x14ac:dyDescent="0.35">
      <c r="A36" s="6"/>
      <c r="B36" s="42"/>
      <c r="C36" s="42"/>
      <c r="D36" s="7">
        <f t="shared" si="0"/>
        <v>1</v>
      </c>
      <c r="E36" s="7">
        <f t="shared" si="1"/>
        <v>5</v>
      </c>
      <c r="H36" s="51" t="s">
        <v>75</v>
      </c>
      <c r="I36" s="51">
        <v>3</v>
      </c>
      <c r="J36" s="51">
        <v>2</v>
      </c>
      <c r="K36" s="51"/>
    </row>
    <row r="37" spans="1:11" x14ac:dyDescent="0.35">
      <c r="A37" s="6"/>
      <c r="B37" s="42"/>
      <c r="C37" s="42"/>
      <c r="D37" s="7">
        <f t="shared" si="0"/>
        <v>1</v>
      </c>
      <c r="E37" s="7">
        <f t="shared" si="1"/>
        <v>5</v>
      </c>
      <c r="H37" s="51" t="s">
        <v>107</v>
      </c>
      <c r="I37" s="51">
        <v>2</v>
      </c>
      <c r="J37" s="51"/>
      <c r="K37" s="51"/>
    </row>
    <row r="38" spans="1:11" x14ac:dyDescent="0.35">
      <c r="A38" s="6"/>
      <c r="B38" s="42"/>
      <c r="C38" s="42"/>
      <c r="D38" s="7">
        <f t="shared" si="0"/>
        <v>1</v>
      </c>
      <c r="E38" s="7">
        <f t="shared" si="1"/>
        <v>5</v>
      </c>
      <c r="H38" s="51" t="s">
        <v>108</v>
      </c>
      <c r="I38" s="51">
        <v>2</v>
      </c>
      <c r="J38" s="51">
        <v>1</v>
      </c>
      <c r="K38" s="51"/>
    </row>
    <row r="39" spans="1:11" x14ac:dyDescent="0.35">
      <c r="A39" s="6"/>
      <c r="B39" s="42"/>
      <c r="C39" s="42"/>
      <c r="D39" s="7">
        <f t="shared" si="0"/>
        <v>1</v>
      </c>
      <c r="E39" s="7">
        <f t="shared" si="1"/>
        <v>5</v>
      </c>
      <c r="H39" s="51" t="s">
        <v>51</v>
      </c>
      <c r="I39" s="51">
        <v>2</v>
      </c>
      <c r="J39" s="51">
        <v>2</v>
      </c>
      <c r="K39" s="51"/>
    </row>
    <row r="40" spans="1:11" x14ac:dyDescent="0.35">
      <c r="A40" s="6"/>
      <c r="B40" s="42"/>
      <c r="C40" s="42"/>
      <c r="D40" s="7">
        <f t="shared" si="0"/>
        <v>1</v>
      </c>
      <c r="E40" s="7">
        <f t="shared" si="1"/>
        <v>5</v>
      </c>
      <c r="H40" s="51" t="s">
        <v>109</v>
      </c>
      <c r="I40" s="51">
        <v>3</v>
      </c>
      <c r="J40" s="51"/>
      <c r="K40" s="51"/>
    </row>
    <row r="41" spans="1:11" x14ac:dyDescent="0.35">
      <c r="A41" s="6"/>
      <c r="B41" s="42"/>
      <c r="C41" s="42"/>
      <c r="D41" s="7">
        <f t="shared" si="0"/>
        <v>1</v>
      </c>
      <c r="E41" s="7">
        <f t="shared" si="1"/>
        <v>5</v>
      </c>
      <c r="H41" s="51" t="s">
        <v>110</v>
      </c>
      <c r="I41" s="51"/>
      <c r="J41" s="51">
        <v>4</v>
      </c>
      <c r="K41" s="51"/>
    </row>
    <row r="42" spans="1:11" x14ac:dyDescent="0.35">
      <c r="A42" s="6"/>
      <c r="B42" s="42"/>
      <c r="C42" s="42"/>
      <c r="D42" s="7">
        <f t="shared" si="0"/>
        <v>1</v>
      </c>
      <c r="E42" s="7">
        <f t="shared" si="1"/>
        <v>5</v>
      </c>
      <c r="H42" s="51" t="s">
        <v>111</v>
      </c>
      <c r="I42" s="51">
        <v>3</v>
      </c>
      <c r="J42" s="51">
        <v>3</v>
      </c>
      <c r="K42" s="51"/>
    </row>
    <row r="43" spans="1:11" x14ac:dyDescent="0.35">
      <c r="A43" s="6"/>
      <c r="B43" s="42"/>
      <c r="C43" s="42"/>
      <c r="D43" s="7">
        <f t="shared" si="0"/>
        <v>1</v>
      </c>
      <c r="E43" s="7">
        <f t="shared" si="1"/>
        <v>5</v>
      </c>
      <c r="H43" s="51" t="s">
        <v>52</v>
      </c>
      <c r="I43" s="51">
        <v>4</v>
      </c>
      <c r="J43" s="51">
        <v>2</v>
      </c>
      <c r="K43" s="51"/>
    </row>
    <row r="44" spans="1:11" x14ac:dyDescent="0.35">
      <c r="A44" s="6"/>
      <c r="B44" s="42"/>
      <c r="C44" s="42"/>
      <c r="D44" s="7">
        <f t="shared" si="0"/>
        <v>1</v>
      </c>
      <c r="E44" s="7">
        <f t="shared" si="1"/>
        <v>5</v>
      </c>
      <c r="H44" s="51" t="s">
        <v>112</v>
      </c>
      <c r="I44" s="51">
        <v>4</v>
      </c>
      <c r="J44" s="51">
        <v>2</v>
      </c>
      <c r="K44" s="51"/>
    </row>
    <row r="45" spans="1:11" x14ac:dyDescent="0.35">
      <c r="A45" s="6"/>
      <c r="B45" s="42"/>
      <c r="C45" s="42"/>
      <c r="D45" s="7">
        <f t="shared" si="0"/>
        <v>1</v>
      </c>
      <c r="E45" s="7">
        <f t="shared" si="1"/>
        <v>5</v>
      </c>
      <c r="H45" s="51" t="s">
        <v>113</v>
      </c>
      <c r="I45" s="51">
        <v>4</v>
      </c>
      <c r="J45" s="51">
        <v>3</v>
      </c>
      <c r="K45" s="51"/>
    </row>
    <row r="46" spans="1:11" x14ac:dyDescent="0.35">
      <c r="A46" s="6"/>
      <c r="B46" s="42"/>
      <c r="C46" s="42"/>
      <c r="D46" s="7"/>
      <c r="E46" s="7"/>
      <c r="H46" t="s">
        <v>114</v>
      </c>
      <c r="I46">
        <v>2</v>
      </c>
      <c r="J46">
        <v>2</v>
      </c>
    </row>
    <row r="47" spans="1:11" x14ac:dyDescent="0.35">
      <c r="H47" t="s">
        <v>115</v>
      </c>
      <c r="I47">
        <v>1</v>
      </c>
      <c r="J47">
        <v>4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D29"/>
  <sheetViews>
    <sheetView workbookViewId="0">
      <selection activeCell="C1" sqref="C1:J14"/>
    </sheetView>
  </sheetViews>
  <sheetFormatPr defaultRowHeight="12.75" x14ac:dyDescent="0.35"/>
  <cols>
    <col min="2" max="2" width="9.86328125" style="1" customWidth="1"/>
    <col min="3" max="3" width="20.59765625" customWidth="1"/>
    <col min="4" max="4" width="7.59765625" style="1" customWidth="1"/>
    <col min="5" max="5" width="40.3984375" hidden="1" customWidth="1"/>
    <col min="6" max="10" width="5.59765625" customWidth="1"/>
    <col min="11" max="13" width="8.59765625" style="23" customWidth="1"/>
    <col min="14" max="19" width="8.59765625" customWidth="1"/>
    <col min="20" max="20" width="7.59765625" customWidth="1"/>
    <col min="21" max="21" width="4.86328125" customWidth="1"/>
    <col min="22" max="22" width="8" customWidth="1"/>
    <col min="23" max="23" width="4.59765625" customWidth="1"/>
    <col min="24" max="24" width="18" customWidth="1"/>
    <col min="26" max="26" width="4.53125" customWidth="1"/>
  </cols>
  <sheetData>
    <row r="1" spans="1:30" ht="21" customHeight="1" x14ac:dyDescent="0.35">
      <c r="F1" s="106" t="s">
        <v>353</v>
      </c>
      <c r="G1" s="107"/>
      <c r="H1" s="107"/>
      <c r="I1" s="107"/>
      <c r="J1" s="108"/>
      <c r="K1" s="93">
        <v>44561</v>
      </c>
      <c r="L1" s="94">
        <v>44564</v>
      </c>
      <c r="M1" s="93">
        <v>44567</v>
      </c>
      <c r="N1" s="95">
        <v>44570</v>
      </c>
      <c r="O1" s="96">
        <v>44573</v>
      </c>
      <c r="P1" s="97">
        <v>44577</v>
      </c>
      <c r="Q1" s="98"/>
      <c r="R1" s="96"/>
      <c r="S1" s="97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30" ht="20.25" customHeight="1" x14ac:dyDescent="0.35">
      <c r="A2" s="14" t="s">
        <v>50</v>
      </c>
      <c r="B2" s="27" t="s">
        <v>40</v>
      </c>
      <c r="C2" s="14" t="s">
        <v>3</v>
      </c>
      <c r="D2" s="27" t="s">
        <v>49</v>
      </c>
      <c r="E2" s="99" t="s">
        <v>22</v>
      </c>
      <c r="F2" s="101" t="s">
        <v>27</v>
      </c>
      <c r="G2" s="54" t="s">
        <v>28</v>
      </c>
      <c r="H2" s="54" t="s">
        <v>29</v>
      </c>
      <c r="I2" s="54" t="s">
        <v>30</v>
      </c>
      <c r="J2" s="54" t="s">
        <v>332</v>
      </c>
      <c r="K2" s="81" t="s">
        <v>27</v>
      </c>
      <c r="L2" s="81" t="s">
        <v>148</v>
      </c>
      <c r="M2" s="81" t="s">
        <v>150</v>
      </c>
      <c r="N2" s="28" t="s">
        <v>149</v>
      </c>
      <c r="O2" s="28" t="s">
        <v>354</v>
      </c>
      <c r="P2" s="28" t="s">
        <v>355</v>
      </c>
      <c r="Q2" s="28"/>
      <c r="R2" s="28"/>
      <c r="S2" s="28"/>
      <c r="T2" s="28" t="s">
        <v>49</v>
      </c>
      <c r="U2" s="19"/>
      <c r="V2" s="28" t="s">
        <v>82</v>
      </c>
      <c r="W2" s="19"/>
      <c r="X2" s="105" t="s">
        <v>128</v>
      </c>
      <c r="Y2" s="105"/>
      <c r="Z2" s="19"/>
      <c r="AA2" s="79" t="s">
        <v>27</v>
      </c>
      <c r="AB2" s="79" t="s">
        <v>149</v>
      </c>
      <c r="AC2" s="79" t="s">
        <v>150</v>
      </c>
      <c r="AD2" s="79" t="s">
        <v>148</v>
      </c>
    </row>
    <row r="3" spans="1:30" ht="18" customHeight="1" x14ac:dyDescent="0.35">
      <c r="A3" s="13" t="s">
        <v>48</v>
      </c>
      <c r="B3" s="12">
        <v>50</v>
      </c>
      <c r="C3" s="29" t="s">
        <v>31</v>
      </c>
      <c r="D3" s="55">
        <f t="shared" ref="D3:D18" si="0">T3</f>
        <v>2.1000000000000014</v>
      </c>
      <c r="E3" s="100" t="s">
        <v>59</v>
      </c>
      <c r="F3" s="102">
        <v>1</v>
      </c>
      <c r="G3" s="11">
        <v>5</v>
      </c>
      <c r="H3" s="11">
        <v>4</v>
      </c>
      <c r="I3" s="11">
        <v>8</v>
      </c>
      <c r="J3" s="89">
        <f t="shared" ref="J3:J18" si="1">SUM(F3:I3)</f>
        <v>18</v>
      </c>
      <c r="K3" s="90" t="s">
        <v>356</v>
      </c>
      <c r="L3" s="26">
        <v>28.8</v>
      </c>
      <c r="M3" s="26">
        <v>11.2</v>
      </c>
      <c r="N3" s="15">
        <v>7.7999999999999989</v>
      </c>
      <c r="O3" s="15">
        <v>0.1</v>
      </c>
      <c r="P3" s="15"/>
      <c r="Q3" s="15"/>
      <c r="R3" s="15"/>
      <c r="S3" s="15"/>
      <c r="T3" s="30">
        <f t="shared" ref="T3:T18" si="2">B3-SUM(K3:S3)</f>
        <v>2.1000000000000014</v>
      </c>
      <c r="U3" s="19"/>
      <c r="V3" s="30">
        <f>IF(ISERROR(INDEX(Spending!B:B,MATCH(C3,Spending!A:A,0))),0,INDEX(Spending!B:B,MATCH(C3,Spending!A:A,0)))</f>
        <v>0.1</v>
      </c>
      <c r="W3" s="19"/>
      <c r="X3" s="25" t="str">
        <f t="shared" ref="X3:X18" si="3">C3</f>
        <v>Andy Clucas</v>
      </c>
      <c r="Y3" s="31">
        <f>IF(V3=0,"",V3)</f>
        <v>0.1</v>
      </c>
      <c r="Z3" s="19"/>
      <c r="AA3" s="80">
        <f>IF(ISERROR(INDEX('Opening Squad'!M:M,MATCH($C3,'Opening Squad'!$L:$L,0))),"",INDEX('Opening Squad'!M:M,MATCH($C3,'Opening Squad'!$L:$L,0)))</f>
        <v>1</v>
      </c>
      <c r="AB3" s="80">
        <f>IF(ISERROR(INDEX('Opening Squad'!N:N,MATCH($C3,'Opening Squad'!$L:$L,0))),"",INDEX('Opening Squad'!N:N,MATCH($C3,'Opening Squad'!$L:$L,0)))</f>
        <v>5</v>
      </c>
      <c r="AC3" s="80">
        <f>IF(ISERROR(INDEX('Opening Squad'!O:O,MATCH($C3,'Opening Squad'!$L:$L,0))),"",INDEX('Opening Squad'!O:O,MATCH($C3,'Opening Squad'!$L:$L,0)))</f>
        <v>4</v>
      </c>
      <c r="AD3" s="80">
        <f>IF(ISERROR(INDEX('Opening Squad'!P:P,MATCH($C3,'Opening Squad'!$L:$L,0))),"",INDEX('Opening Squad'!P:P,MATCH($C3,'Opening Squad'!$L:$L,0)))</f>
        <v>8</v>
      </c>
    </row>
    <row r="4" spans="1:30" ht="18" customHeight="1" x14ac:dyDescent="0.35">
      <c r="A4" s="13" t="s">
        <v>56</v>
      </c>
      <c r="B4" s="12">
        <v>50</v>
      </c>
      <c r="C4" s="29" t="s">
        <v>57</v>
      </c>
      <c r="D4" s="55">
        <f t="shared" si="0"/>
        <v>6.5999999999999943</v>
      </c>
      <c r="E4" s="100" t="s">
        <v>71</v>
      </c>
      <c r="F4" s="102">
        <v>2</v>
      </c>
      <c r="G4" s="11">
        <v>3</v>
      </c>
      <c r="H4" s="11">
        <v>5</v>
      </c>
      <c r="I4" s="11">
        <v>7</v>
      </c>
      <c r="J4" s="89">
        <f t="shared" si="1"/>
        <v>17</v>
      </c>
      <c r="K4" s="90">
        <v>0.3</v>
      </c>
      <c r="L4" s="26">
        <v>26.7</v>
      </c>
      <c r="M4" s="26">
        <v>8.1999999999999993</v>
      </c>
      <c r="N4" s="15">
        <v>5.5</v>
      </c>
      <c r="O4" s="15">
        <v>2.7</v>
      </c>
      <c r="P4" s="15"/>
      <c r="Q4" s="33"/>
      <c r="R4" s="15"/>
      <c r="S4" s="15"/>
      <c r="T4" s="30">
        <f t="shared" si="2"/>
        <v>6.5999999999999943</v>
      </c>
      <c r="U4" s="19"/>
      <c r="V4" s="30">
        <f>IF(ISERROR(INDEX(Spending!B:B,MATCH(C4,Spending!A:A,0))),0,INDEX(Spending!B:B,MATCH(C4,Spending!A:A,0)))</f>
        <v>2.7</v>
      </c>
      <c r="W4" s="19"/>
      <c r="X4" s="25" t="str">
        <f t="shared" si="3"/>
        <v>Carl Hogg</v>
      </c>
      <c r="Y4" s="31">
        <f t="shared" ref="Y4:Y18" si="4">IF(V4=0,"",V4)</f>
        <v>2.7</v>
      </c>
      <c r="Z4" s="19"/>
      <c r="AA4" s="80">
        <f>IF(ISERROR(INDEX('Opening Squad'!M:M,MATCH($C4,'Opening Squad'!$L:$L,0))),"",INDEX('Opening Squad'!M:M,MATCH($C4,'Opening Squad'!$L:$L,0)))</f>
        <v>2</v>
      </c>
      <c r="AB4" s="80">
        <f>IF(ISERROR(INDEX('Opening Squad'!N:N,MATCH($C4,'Opening Squad'!$L:$L,0))),"",INDEX('Opening Squad'!N:N,MATCH($C4,'Opening Squad'!$L:$L,0)))</f>
        <v>3</v>
      </c>
      <c r="AC4" s="80">
        <f>IF(ISERROR(INDEX('Opening Squad'!O:O,MATCH($C4,'Opening Squad'!$L:$L,0))),"",INDEX('Opening Squad'!O:O,MATCH($C4,'Opening Squad'!$L:$L,0)))</f>
        <v>5</v>
      </c>
      <c r="AD4" s="80">
        <f>IF(ISERROR(INDEX('Opening Squad'!P:P,MATCH($C4,'Opening Squad'!$L:$L,0))),"",INDEX('Opening Squad'!P:P,MATCH($C4,'Opening Squad'!$L:$L,0)))</f>
        <v>7</v>
      </c>
    </row>
    <row r="5" spans="1:30" ht="18" customHeight="1" x14ac:dyDescent="0.35">
      <c r="A5" s="13" t="s">
        <v>45</v>
      </c>
      <c r="B5" s="12">
        <v>50</v>
      </c>
      <c r="C5" s="29" t="s">
        <v>60</v>
      </c>
      <c r="D5" s="55">
        <f t="shared" si="0"/>
        <v>0</v>
      </c>
      <c r="E5" s="100" t="s">
        <v>61</v>
      </c>
      <c r="F5" s="102">
        <v>2</v>
      </c>
      <c r="G5" s="11">
        <v>3</v>
      </c>
      <c r="H5" s="11">
        <v>4</v>
      </c>
      <c r="I5" s="11">
        <v>9</v>
      </c>
      <c r="J5" s="89">
        <f t="shared" si="1"/>
        <v>18</v>
      </c>
      <c r="K5" s="90">
        <v>0.8</v>
      </c>
      <c r="L5" s="26">
        <v>42</v>
      </c>
      <c r="M5" s="26">
        <v>5.9</v>
      </c>
      <c r="N5" s="12">
        <v>1.1000000000000001</v>
      </c>
      <c r="O5" s="12">
        <v>0.2</v>
      </c>
      <c r="P5" s="12"/>
      <c r="Q5" s="12"/>
      <c r="R5" s="12"/>
      <c r="S5" s="12"/>
      <c r="T5" s="30">
        <f t="shared" si="2"/>
        <v>0</v>
      </c>
      <c r="U5" s="19"/>
      <c r="V5" s="30">
        <f>IF(ISERROR(INDEX(Spending!B:B,MATCH(C5,Spending!A:A,0))),0,INDEX(Spending!B:B,MATCH(C5,Spending!A:A,0)))</f>
        <v>0.2</v>
      </c>
      <c r="W5" s="19"/>
      <c r="X5" s="25" t="str">
        <f t="shared" si="3"/>
        <v>Chris Griffin</v>
      </c>
      <c r="Y5" s="31">
        <f t="shared" si="4"/>
        <v>0.2</v>
      </c>
      <c r="Z5" s="19"/>
      <c r="AA5" s="80">
        <f>IF(ISERROR(INDEX('Opening Squad'!M:M,MATCH($C5,'Opening Squad'!$L:$L,0))),"",INDEX('Opening Squad'!M:M,MATCH($C5,'Opening Squad'!$L:$L,0)))</f>
        <v>2</v>
      </c>
      <c r="AB5" s="80">
        <f>IF(ISERROR(INDEX('Opening Squad'!N:N,MATCH($C5,'Opening Squad'!$L:$L,0))),"",INDEX('Opening Squad'!N:N,MATCH($C5,'Opening Squad'!$L:$L,0)))</f>
        <v>3</v>
      </c>
      <c r="AC5" s="80">
        <f>IF(ISERROR(INDEX('Opening Squad'!O:O,MATCH($C5,'Opening Squad'!$L:$L,0))),"",INDEX('Opening Squad'!O:O,MATCH($C5,'Opening Squad'!$L:$L,0)))</f>
        <v>4</v>
      </c>
      <c r="AD5" s="80">
        <f>IF(ISERROR(INDEX('Opening Squad'!P:P,MATCH($C5,'Opening Squad'!$L:$L,0))),"",INDEX('Opening Squad'!P:P,MATCH($C5,'Opening Squad'!$L:$L,0)))</f>
        <v>9</v>
      </c>
    </row>
    <row r="6" spans="1:30" ht="18" customHeight="1" x14ac:dyDescent="0.35">
      <c r="A6" s="13" t="s">
        <v>44</v>
      </c>
      <c r="B6" s="12">
        <v>50</v>
      </c>
      <c r="C6" s="29" t="s">
        <v>62</v>
      </c>
      <c r="D6" s="55">
        <f t="shared" si="0"/>
        <v>2.9000000000000057</v>
      </c>
      <c r="E6" s="100" t="s">
        <v>63</v>
      </c>
      <c r="F6" s="102">
        <v>2</v>
      </c>
      <c r="G6" s="11">
        <v>2</v>
      </c>
      <c r="H6" s="11">
        <v>4</v>
      </c>
      <c r="I6" s="11">
        <v>8</v>
      </c>
      <c r="J6" s="89">
        <f t="shared" si="1"/>
        <v>16</v>
      </c>
      <c r="K6" s="90">
        <v>0.2</v>
      </c>
      <c r="L6" s="26">
        <v>17.3</v>
      </c>
      <c r="M6" s="26">
        <v>17.899999999999999</v>
      </c>
      <c r="N6" s="15">
        <v>11.7</v>
      </c>
      <c r="O6" s="15" t="s">
        <v>356</v>
      </c>
      <c r="P6" s="15"/>
      <c r="Q6" s="15"/>
      <c r="R6" s="15"/>
      <c r="S6" s="15"/>
      <c r="T6" s="30">
        <f t="shared" si="2"/>
        <v>2.9000000000000057</v>
      </c>
      <c r="U6" s="19"/>
      <c r="V6" s="30">
        <f>IF(ISERROR(INDEX(Spending!B:B,MATCH(C6,Spending!A:A,0))),0,INDEX(Spending!B:B,MATCH(C6,Spending!A:A,0)))</f>
        <v>0</v>
      </c>
      <c r="W6" s="19"/>
      <c r="X6" s="25" t="str">
        <f t="shared" si="3"/>
        <v>Graham Miller</v>
      </c>
      <c r="Y6" s="31" t="str">
        <f t="shared" si="4"/>
        <v/>
      </c>
      <c r="Z6" s="19"/>
      <c r="AA6" s="80">
        <f>IF(ISERROR(INDEX('Opening Squad'!M:M,MATCH($C6,'Opening Squad'!$L:$L,0))),"",INDEX('Opening Squad'!M:M,MATCH($C6,'Opening Squad'!$L:$L,0)))</f>
        <v>2</v>
      </c>
      <c r="AB6" s="80">
        <f>IF(ISERROR(INDEX('Opening Squad'!N:N,MATCH($C6,'Opening Squad'!$L:$L,0))),"",INDEX('Opening Squad'!N:N,MATCH($C6,'Opening Squad'!$L:$L,0)))</f>
        <v>2</v>
      </c>
      <c r="AC6" s="80">
        <f>IF(ISERROR(INDEX('Opening Squad'!O:O,MATCH($C6,'Opening Squad'!$L:$L,0))),"",INDEX('Opening Squad'!O:O,MATCH($C6,'Opening Squad'!$L:$L,0)))</f>
        <v>4</v>
      </c>
      <c r="AD6" s="80">
        <f>IF(ISERROR(INDEX('Opening Squad'!P:P,MATCH($C6,'Opening Squad'!$L:$L,0))),"",INDEX('Opening Squad'!P:P,MATCH($C6,'Opening Squad'!$L:$L,0)))</f>
        <v>8</v>
      </c>
    </row>
    <row r="7" spans="1:30" ht="18" customHeight="1" x14ac:dyDescent="0.35">
      <c r="A7" s="13" t="s">
        <v>43</v>
      </c>
      <c r="B7" s="12">
        <v>50</v>
      </c>
      <c r="C7" s="29" t="s">
        <v>34</v>
      </c>
      <c r="D7" s="55">
        <f t="shared" si="0"/>
        <v>13.5</v>
      </c>
      <c r="E7" s="100" t="s">
        <v>64</v>
      </c>
      <c r="F7" s="102">
        <v>2</v>
      </c>
      <c r="G7" s="11">
        <v>5</v>
      </c>
      <c r="H7" s="11">
        <v>4</v>
      </c>
      <c r="I7" s="11">
        <v>7</v>
      </c>
      <c r="J7" s="89">
        <f t="shared" si="1"/>
        <v>18</v>
      </c>
      <c r="K7" s="90">
        <v>2.6</v>
      </c>
      <c r="L7" s="26">
        <v>19.5</v>
      </c>
      <c r="M7" s="26">
        <v>13</v>
      </c>
      <c r="N7" s="15">
        <v>1.4000000000000001</v>
      </c>
      <c r="O7" s="15" t="s">
        <v>356</v>
      </c>
      <c r="P7" s="15"/>
      <c r="Q7" s="15"/>
      <c r="R7" s="15"/>
      <c r="S7" s="15"/>
      <c r="T7" s="30">
        <f t="shared" si="2"/>
        <v>13.5</v>
      </c>
      <c r="U7" s="19"/>
      <c r="V7" s="30">
        <f>IF(ISERROR(INDEX(Spending!B:B,MATCH(C7,Spending!A:A,0))),0,INDEX(Spending!B:B,MATCH(C7,Spending!A:A,0)))</f>
        <v>0</v>
      </c>
      <c r="W7" s="19"/>
      <c r="X7" s="25" t="str">
        <f t="shared" si="3"/>
        <v>Howard Bradley</v>
      </c>
      <c r="Y7" s="31" t="str">
        <f t="shared" si="4"/>
        <v/>
      </c>
      <c r="Z7" s="19"/>
      <c r="AA7" s="80">
        <f>IF(ISERROR(INDEX('Opening Squad'!M:M,MATCH($C7,'Opening Squad'!$L:$L,0))),"",INDEX('Opening Squad'!M:M,MATCH($C7,'Opening Squad'!$L:$L,0)))</f>
        <v>2</v>
      </c>
      <c r="AB7" s="80">
        <f>IF(ISERROR(INDEX('Opening Squad'!N:N,MATCH($C7,'Opening Squad'!$L:$L,0))),"",INDEX('Opening Squad'!N:N,MATCH($C7,'Opening Squad'!$L:$L,0)))</f>
        <v>5</v>
      </c>
      <c r="AC7" s="80">
        <f>IF(ISERROR(INDEX('Opening Squad'!O:O,MATCH($C7,'Opening Squad'!$L:$L,0))),"",INDEX('Opening Squad'!O:O,MATCH($C7,'Opening Squad'!$L:$L,0)))</f>
        <v>4</v>
      </c>
      <c r="AD7" s="80">
        <f>IF(ISERROR(INDEX('Opening Squad'!P:P,MATCH($C7,'Opening Squad'!$L:$L,0))),"",INDEX('Opening Squad'!P:P,MATCH($C7,'Opening Squad'!$L:$L,0)))</f>
        <v>7</v>
      </c>
    </row>
    <row r="8" spans="1:30" ht="18" customHeight="1" x14ac:dyDescent="0.35">
      <c r="A8" s="13" t="s">
        <v>46</v>
      </c>
      <c r="B8" s="12">
        <v>50</v>
      </c>
      <c r="C8" s="29" t="s">
        <v>65</v>
      </c>
      <c r="D8" s="55">
        <f t="shared" si="0"/>
        <v>0</v>
      </c>
      <c r="E8" s="89" t="s">
        <v>66</v>
      </c>
      <c r="F8" s="102">
        <v>2</v>
      </c>
      <c r="G8" s="11">
        <v>3</v>
      </c>
      <c r="H8" s="11">
        <v>5</v>
      </c>
      <c r="I8" s="11">
        <v>8</v>
      </c>
      <c r="J8" s="89">
        <f t="shared" si="1"/>
        <v>18</v>
      </c>
      <c r="K8" s="90">
        <v>1</v>
      </c>
      <c r="L8" s="26">
        <v>18.299999999999997</v>
      </c>
      <c r="M8" s="26">
        <v>12</v>
      </c>
      <c r="N8" s="15">
        <v>15.400000000000002</v>
      </c>
      <c r="O8" s="15">
        <v>3.3</v>
      </c>
      <c r="P8" s="15"/>
      <c r="Q8" s="15"/>
      <c r="R8" s="15"/>
      <c r="S8" s="15"/>
      <c r="T8" s="30">
        <f t="shared" si="2"/>
        <v>0</v>
      </c>
      <c r="U8" s="19"/>
      <c r="V8" s="30">
        <f>IF(ISERROR(INDEX(Spending!B:B,MATCH(C8,Spending!A:A,0))),0,INDEX(Spending!B:B,MATCH(C8,Spending!A:A,0)))</f>
        <v>3.3</v>
      </c>
      <c r="W8" s="19"/>
      <c r="X8" s="25" t="str">
        <f t="shared" si="3"/>
        <v>John Murphy</v>
      </c>
      <c r="Y8" s="31">
        <f t="shared" si="4"/>
        <v>3.3</v>
      </c>
      <c r="Z8" s="19"/>
      <c r="AA8" s="80">
        <f>IF(ISERROR(INDEX('Opening Squad'!M:M,MATCH($C8,'Opening Squad'!$L:$L,0))),"",INDEX('Opening Squad'!M:M,MATCH($C8,'Opening Squad'!$L:$L,0)))</f>
        <v>2</v>
      </c>
      <c r="AB8" s="80">
        <f>IF(ISERROR(INDEX('Opening Squad'!N:N,MATCH($C8,'Opening Squad'!$L:$L,0))),"",INDEX('Opening Squad'!N:N,MATCH($C8,'Opening Squad'!$L:$L,0)))</f>
        <v>3</v>
      </c>
      <c r="AC8" s="80">
        <f>IF(ISERROR(INDEX('Opening Squad'!O:O,MATCH($C8,'Opening Squad'!$L:$L,0))),"",INDEX('Opening Squad'!O:O,MATCH($C8,'Opening Squad'!$L:$L,0)))</f>
        <v>5</v>
      </c>
      <c r="AD8" s="80">
        <f>IF(ISERROR(INDEX('Opening Squad'!P:P,MATCH($C8,'Opening Squad'!$L:$L,0))),"",INDEX('Opening Squad'!P:P,MATCH($C8,'Opening Squad'!$L:$L,0)))</f>
        <v>8</v>
      </c>
    </row>
    <row r="9" spans="1:30" ht="18" customHeight="1" x14ac:dyDescent="0.35">
      <c r="A9" s="13" t="s">
        <v>133</v>
      </c>
      <c r="B9" s="12">
        <v>50</v>
      </c>
      <c r="C9" s="29" t="s">
        <v>131</v>
      </c>
      <c r="D9" s="55">
        <f t="shared" si="0"/>
        <v>1</v>
      </c>
      <c r="E9" s="89" t="s">
        <v>134</v>
      </c>
      <c r="F9" s="102">
        <v>2</v>
      </c>
      <c r="G9" s="11">
        <v>5</v>
      </c>
      <c r="H9" s="11">
        <v>3</v>
      </c>
      <c r="I9" s="11">
        <v>8</v>
      </c>
      <c r="J9" s="89">
        <f t="shared" si="1"/>
        <v>18</v>
      </c>
      <c r="K9" s="90">
        <v>0.1</v>
      </c>
      <c r="L9" s="26">
        <v>31.200000000000003</v>
      </c>
      <c r="M9" s="26">
        <v>10.799999999999999</v>
      </c>
      <c r="N9" s="12">
        <v>6.9</v>
      </c>
      <c r="O9" s="12" t="s">
        <v>356</v>
      </c>
      <c r="P9" s="12"/>
      <c r="Q9" s="12"/>
      <c r="R9" s="12"/>
      <c r="S9" s="12"/>
      <c r="T9" s="30">
        <f t="shared" si="2"/>
        <v>1</v>
      </c>
      <c r="U9" s="19"/>
      <c r="V9" s="30">
        <f>IF(ISERROR(INDEX(Spending!B:B,MATCH(C9,Spending!A:A,0))),0,INDEX(Spending!B:B,MATCH(C9,Spending!A:A,0)))</f>
        <v>0</v>
      </c>
      <c r="W9" s="19"/>
      <c r="X9" s="25" t="str">
        <f t="shared" si="3"/>
        <v>Liam Murphy</v>
      </c>
      <c r="Y9" s="31" t="str">
        <f t="shared" si="4"/>
        <v/>
      </c>
      <c r="Z9" s="19"/>
      <c r="AA9" s="80">
        <f>IF(ISERROR(INDEX('Opening Squad'!M:M,MATCH($C9,'Opening Squad'!$L:$L,0))),"",INDEX('Opening Squad'!M:M,MATCH($C9,'Opening Squad'!$L:$L,0)))</f>
        <v>2</v>
      </c>
      <c r="AB9" s="80">
        <f>IF(ISERROR(INDEX('Opening Squad'!N:N,MATCH($C9,'Opening Squad'!$L:$L,0))),"",INDEX('Opening Squad'!N:N,MATCH($C9,'Opening Squad'!$L:$L,0)))</f>
        <v>5</v>
      </c>
      <c r="AC9" s="80">
        <f>IF(ISERROR(INDEX('Opening Squad'!O:O,MATCH($C9,'Opening Squad'!$L:$L,0))),"",INDEX('Opening Squad'!O:O,MATCH($C9,'Opening Squad'!$L:$L,0)))</f>
        <v>3</v>
      </c>
      <c r="AD9" s="80">
        <f>IF(ISERROR(INDEX('Opening Squad'!P:P,MATCH($C9,'Opening Squad'!$L:$L,0))),"",INDEX('Opening Squad'!P:P,MATCH($C9,'Opening Squad'!$L:$L,0)))</f>
        <v>8</v>
      </c>
    </row>
    <row r="10" spans="1:30" ht="18" customHeight="1" x14ac:dyDescent="0.35">
      <c r="A10" s="13" t="s">
        <v>47</v>
      </c>
      <c r="B10" s="12">
        <v>50</v>
      </c>
      <c r="C10" s="29" t="s">
        <v>67</v>
      </c>
      <c r="D10" s="55">
        <f t="shared" si="0"/>
        <v>0.70000000000000284</v>
      </c>
      <c r="E10" s="100" t="s">
        <v>68</v>
      </c>
      <c r="F10" s="102">
        <v>2</v>
      </c>
      <c r="G10" s="11">
        <v>3</v>
      </c>
      <c r="H10" s="11">
        <v>2</v>
      </c>
      <c r="I10" s="11">
        <v>5</v>
      </c>
      <c r="J10" s="89">
        <f t="shared" si="1"/>
        <v>12</v>
      </c>
      <c r="K10" s="90" t="s">
        <v>356</v>
      </c>
      <c r="L10" s="26">
        <v>1.9000000000000001</v>
      </c>
      <c r="M10" s="26">
        <v>46.9</v>
      </c>
      <c r="N10" s="15">
        <v>0.4</v>
      </c>
      <c r="O10" s="15">
        <v>0.1</v>
      </c>
      <c r="P10" s="15"/>
      <c r="Q10" s="15"/>
      <c r="R10" s="15"/>
      <c r="S10" s="15"/>
      <c r="T10" s="30">
        <f t="shared" si="2"/>
        <v>0.70000000000000284</v>
      </c>
      <c r="U10" s="19"/>
      <c r="V10" s="30">
        <f>IF(ISERROR(INDEX(Spending!B:B,MATCH(C10,Spending!A:A,0))),0,INDEX(Spending!B:B,MATCH(C10,Spending!A:A,0)))</f>
        <v>0.1</v>
      </c>
      <c r="W10" s="19"/>
      <c r="X10" s="25" t="str">
        <f t="shared" si="3"/>
        <v>Nigel Heyes</v>
      </c>
      <c r="Y10" s="31">
        <f t="shared" si="4"/>
        <v>0.1</v>
      </c>
      <c r="Z10" s="19"/>
      <c r="AA10" s="80">
        <f>IF(ISERROR(INDEX('Opening Squad'!M:M,MATCH($C10,'Opening Squad'!$L:$L,0))),"",INDEX('Opening Squad'!M:M,MATCH($C10,'Opening Squad'!$L:$L,0)))</f>
        <v>2</v>
      </c>
      <c r="AB10" s="80">
        <f>IF(ISERROR(INDEX('Opening Squad'!N:N,MATCH($C10,'Opening Squad'!$L:$L,0))),"",INDEX('Opening Squad'!N:N,MATCH($C10,'Opening Squad'!$L:$L,0)))</f>
        <v>3</v>
      </c>
      <c r="AC10" s="80">
        <f>IF(ISERROR(INDEX('Opening Squad'!O:O,MATCH($C10,'Opening Squad'!$L:$L,0))),"",INDEX('Opening Squad'!O:O,MATCH($C10,'Opening Squad'!$L:$L,0)))</f>
        <v>2</v>
      </c>
      <c r="AD10" s="80">
        <f>IF(ISERROR(INDEX('Opening Squad'!P:P,MATCH($C10,'Opening Squad'!$L:$L,0))),"",INDEX('Opening Squad'!P:P,MATCH($C10,'Opening Squad'!$L:$L,0)))</f>
        <v>5</v>
      </c>
    </row>
    <row r="11" spans="1:30" ht="18" customHeight="1" x14ac:dyDescent="0.35">
      <c r="A11" s="13" t="s">
        <v>42</v>
      </c>
      <c r="B11" s="12">
        <v>50</v>
      </c>
      <c r="C11" s="29" t="s">
        <v>32</v>
      </c>
      <c r="D11" s="55">
        <f t="shared" si="0"/>
        <v>4.8999999999999986</v>
      </c>
      <c r="E11" s="89" t="s">
        <v>69</v>
      </c>
      <c r="F11" s="102">
        <v>2</v>
      </c>
      <c r="G11" s="11">
        <v>3</v>
      </c>
      <c r="H11" s="11">
        <v>5</v>
      </c>
      <c r="I11" s="11">
        <v>8</v>
      </c>
      <c r="J11" s="89">
        <f t="shared" si="1"/>
        <v>18</v>
      </c>
      <c r="K11" s="90">
        <v>0.3</v>
      </c>
      <c r="L11" s="26">
        <v>24.099999999999998</v>
      </c>
      <c r="M11" s="26">
        <v>11.1</v>
      </c>
      <c r="N11" s="12">
        <v>4.5</v>
      </c>
      <c r="O11" s="12">
        <v>5.0999999999999996</v>
      </c>
      <c r="P11" s="12"/>
      <c r="Q11" s="12"/>
      <c r="R11" s="12"/>
      <c r="S11" s="12"/>
      <c r="T11" s="30">
        <f t="shared" si="2"/>
        <v>4.8999999999999986</v>
      </c>
      <c r="U11" s="19"/>
      <c r="V11" s="30">
        <f>IF(ISERROR(INDEX(Spending!B:B,MATCH(C11,Spending!A:A,0))),0,INDEX(Spending!B:B,MATCH(C11,Spending!A:A,0)))</f>
        <v>5.0999999999999996</v>
      </c>
      <c r="W11" s="19"/>
      <c r="X11" s="25" t="str">
        <f t="shared" si="3"/>
        <v>Nigel Hughes</v>
      </c>
      <c r="Y11" s="31">
        <f t="shared" si="4"/>
        <v>5.0999999999999996</v>
      </c>
      <c r="Z11" s="19"/>
      <c r="AA11" s="80">
        <f>IF(ISERROR(INDEX('Opening Squad'!M:M,MATCH($C11,'Opening Squad'!$L:$L,0))),"",INDEX('Opening Squad'!M:M,MATCH($C11,'Opening Squad'!$L:$L,0)))</f>
        <v>2</v>
      </c>
      <c r="AB11" s="80">
        <f>IF(ISERROR(INDEX('Opening Squad'!N:N,MATCH($C11,'Opening Squad'!$L:$L,0))),"",INDEX('Opening Squad'!N:N,MATCH($C11,'Opening Squad'!$L:$L,0)))</f>
        <v>3</v>
      </c>
      <c r="AC11" s="80">
        <f>IF(ISERROR(INDEX('Opening Squad'!O:O,MATCH($C11,'Opening Squad'!$L:$L,0))),"",INDEX('Opening Squad'!O:O,MATCH($C11,'Opening Squad'!$L:$L,0)))</f>
        <v>5</v>
      </c>
      <c r="AD11" s="80">
        <f>IF(ISERROR(INDEX('Opening Squad'!P:P,MATCH($C11,'Opening Squad'!$L:$L,0))),"",INDEX('Opening Squad'!P:P,MATCH($C11,'Opening Squad'!$L:$L,0)))</f>
        <v>8</v>
      </c>
    </row>
    <row r="12" spans="1:30" ht="18" customHeight="1" x14ac:dyDescent="0.35">
      <c r="A12" s="13" t="s">
        <v>55</v>
      </c>
      <c r="B12" s="12">
        <v>50</v>
      </c>
      <c r="C12" s="29" t="s">
        <v>36</v>
      </c>
      <c r="D12" s="55">
        <f t="shared" si="0"/>
        <v>4</v>
      </c>
      <c r="E12" s="89" t="s">
        <v>70</v>
      </c>
      <c r="F12" s="102">
        <v>2</v>
      </c>
      <c r="G12" s="11">
        <v>4</v>
      </c>
      <c r="H12" s="11">
        <v>4</v>
      </c>
      <c r="I12" s="11">
        <v>8</v>
      </c>
      <c r="J12" s="89">
        <f t="shared" si="1"/>
        <v>18</v>
      </c>
      <c r="K12" s="90">
        <v>0.1</v>
      </c>
      <c r="L12" s="26">
        <v>13.9</v>
      </c>
      <c r="M12" s="26">
        <v>30</v>
      </c>
      <c r="N12" s="12">
        <v>1.5</v>
      </c>
      <c r="O12" s="12">
        <v>0.5</v>
      </c>
      <c r="P12" s="12"/>
      <c r="Q12" s="12"/>
      <c r="R12" s="12"/>
      <c r="S12" s="12"/>
      <c r="T12" s="30">
        <f t="shared" si="2"/>
        <v>4</v>
      </c>
      <c r="U12" s="19"/>
      <c r="V12" s="30">
        <f>IF(ISERROR(INDEX(Spending!B:B,MATCH(C12,Spending!A:A,0))),0,INDEX(Spending!B:B,MATCH(C12,Spending!A:A,0)))</f>
        <v>0.5</v>
      </c>
      <c r="W12" s="19"/>
      <c r="X12" s="25" t="str">
        <f t="shared" si="3"/>
        <v>Paul Fairhurst</v>
      </c>
      <c r="Y12" s="31">
        <f t="shared" si="4"/>
        <v>0.5</v>
      </c>
      <c r="Z12" s="19"/>
      <c r="AA12" s="80">
        <f>IF(ISERROR(INDEX('Opening Squad'!M:M,MATCH($C12,'Opening Squad'!$L:$L,0))),"",INDEX('Opening Squad'!M:M,MATCH($C12,'Opening Squad'!$L:$L,0)))</f>
        <v>2</v>
      </c>
      <c r="AB12" s="80">
        <f>IF(ISERROR(INDEX('Opening Squad'!N:N,MATCH($C12,'Opening Squad'!$L:$L,0))),"",INDEX('Opening Squad'!N:N,MATCH($C12,'Opening Squad'!$L:$L,0)))</f>
        <v>4</v>
      </c>
      <c r="AC12" s="80">
        <f>IF(ISERROR(INDEX('Opening Squad'!O:O,MATCH($C12,'Opening Squad'!$L:$L,0))),"",INDEX('Opening Squad'!O:O,MATCH($C12,'Opening Squad'!$L:$L,0)))</f>
        <v>4</v>
      </c>
      <c r="AD12" s="80">
        <f>IF(ISERROR(INDEX('Opening Squad'!P:P,MATCH($C12,'Opening Squad'!$L:$L,0))),"",INDEX('Opening Squad'!P:P,MATCH($C12,'Opening Squad'!$L:$L,0)))</f>
        <v>8</v>
      </c>
    </row>
    <row r="13" spans="1:30" ht="18" customHeight="1" x14ac:dyDescent="0.35">
      <c r="A13" s="13" t="s">
        <v>147</v>
      </c>
      <c r="B13" s="12">
        <v>50</v>
      </c>
      <c r="C13" s="29" t="s">
        <v>146</v>
      </c>
      <c r="D13" s="55">
        <f t="shared" si="0"/>
        <v>5.1999999999999886</v>
      </c>
      <c r="E13" s="89" t="s">
        <v>346</v>
      </c>
      <c r="F13" s="102">
        <v>3</v>
      </c>
      <c r="G13" s="11">
        <v>4</v>
      </c>
      <c r="H13" s="11">
        <v>3</v>
      </c>
      <c r="I13" s="11">
        <v>8</v>
      </c>
      <c r="J13" s="89">
        <f t="shared" si="1"/>
        <v>18</v>
      </c>
      <c r="K13" s="90">
        <v>0.2</v>
      </c>
      <c r="L13" s="26">
        <v>32.200000000000003</v>
      </c>
      <c r="M13" s="26">
        <v>5.7</v>
      </c>
      <c r="N13" s="12">
        <v>6.2</v>
      </c>
      <c r="O13" s="12">
        <v>0.5</v>
      </c>
      <c r="P13" s="12"/>
      <c r="Q13" s="12"/>
      <c r="R13" s="12"/>
      <c r="S13" s="12"/>
      <c r="T13" s="30">
        <f t="shared" si="2"/>
        <v>5.1999999999999886</v>
      </c>
      <c r="U13" s="19"/>
      <c r="V13" s="30">
        <f>IF(ISERROR(INDEX(Spending!B:B,MATCH(C13,Spending!A:A,0))),0,INDEX(Spending!B:B,MATCH(C13,Spending!A:A,0)))</f>
        <v>0.5</v>
      </c>
      <c r="W13" s="19"/>
      <c r="X13" s="25" t="str">
        <f t="shared" si="3"/>
        <v>Paul Greenwood</v>
      </c>
      <c r="Y13" s="31">
        <f t="shared" si="4"/>
        <v>0.5</v>
      </c>
      <c r="Z13" s="19"/>
      <c r="AA13" s="80">
        <f>IF(ISERROR(INDEX('Opening Squad'!M:M,MATCH($C13,'Opening Squad'!$L:$L,0))),"",INDEX('Opening Squad'!M:M,MATCH($C13,'Opening Squad'!$L:$L,0)))</f>
        <v>3</v>
      </c>
      <c r="AB13" s="80">
        <f>IF(ISERROR(INDEX('Opening Squad'!N:N,MATCH($C13,'Opening Squad'!$L:$L,0))),"",INDEX('Opening Squad'!N:N,MATCH($C13,'Opening Squad'!$L:$L,0)))</f>
        <v>4</v>
      </c>
      <c r="AC13" s="80">
        <f>IF(ISERROR(INDEX('Opening Squad'!O:O,MATCH($C13,'Opening Squad'!$L:$L,0))),"",INDEX('Opening Squad'!O:O,MATCH($C13,'Opening Squad'!$L:$L,0)))</f>
        <v>3</v>
      </c>
      <c r="AD13" s="80">
        <f>IF(ISERROR(INDEX('Opening Squad'!P:P,MATCH($C13,'Opening Squad'!$L:$L,0))),"",INDEX('Opening Squad'!P:P,MATCH($C13,'Opening Squad'!$L:$L,0)))</f>
        <v>8</v>
      </c>
    </row>
    <row r="14" spans="1:30" ht="18" customHeight="1" x14ac:dyDescent="0.35">
      <c r="A14" s="13" t="s">
        <v>129</v>
      </c>
      <c r="B14" s="12">
        <v>50</v>
      </c>
      <c r="C14" s="29" t="s">
        <v>130</v>
      </c>
      <c r="D14" s="55">
        <f t="shared" si="0"/>
        <v>9.9999999999994316E-2</v>
      </c>
      <c r="E14" s="89" t="s">
        <v>135</v>
      </c>
      <c r="F14" s="102">
        <v>2</v>
      </c>
      <c r="G14" s="11">
        <v>3</v>
      </c>
      <c r="H14" s="11">
        <v>5</v>
      </c>
      <c r="I14" s="11">
        <v>7</v>
      </c>
      <c r="J14" s="89">
        <f t="shared" si="1"/>
        <v>17</v>
      </c>
      <c r="K14" s="90">
        <v>0.4</v>
      </c>
      <c r="L14" s="26">
        <v>6.3000000000000007</v>
      </c>
      <c r="M14" s="26">
        <v>16.600000000000001</v>
      </c>
      <c r="N14" s="12">
        <v>26.6</v>
      </c>
      <c r="O14" s="12" t="s">
        <v>356</v>
      </c>
      <c r="P14" s="12"/>
      <c r="Q14" s="12"/>
      <c r="R14" s="12"/>
      <c r="S14" s="12"/>
      <c r="T14" s="30">
        <f t="shared" si="2"/>
        <v>9.9999999999994316E-2</v>
      </c>
      <c r="U14" s="19"/>
      <c r="V14" s="30">
        <f>IF(ISERROR(INDEX(Spending!B:B,MATCH(C14,Spending!A:A,0))),0,INDEX(Spending!B:B,MATCH(C14,Spending!A:A,0)))</f>
        <v>0</v>
      </c>
      <c r="W14" s="19"/>
      <c r="X14" s="25" t="str">
        <f t="shared" si="3"/>
        <v>Steve Waterhouse</v>
      </c>
      <c r="Y14" s="31" t="str">
        <f t="shared" si="4"/>
        <v/>
      </c>
      <c r="Z14" s="19"/>
      <c r="AA14" s="80">
        <f>IF(ISERROR(INDEX('Opening Squad'!M:M,MATCH($C14,'Opening Squad'!$L:$L,0))),"",INDEX('Opening Squad'!M:M,MATCH($C14,'Opening Squad'!$L:$L,0)))</f>
        <v>2</v>
      </c>
      <c r="AB14" s="80">
        <f>IF(ISERROR(INDEX('Opening Squad'!N:N,MATCH($C14,'Opening Squad'!$L:$L,0))),"",INDEX('Opening Squad'!N:N,MATCH($C14,'Opening Squad'!$L:$L,0)))</f>
        <v>3</v>
      </c>
      <c r="AC14" s="80">
        <f>IF(ISERROR(INDEX('Opening Squad'!O:O,MATCH($C14,'Opening Squad'!$L:$L,0))),"",INDEX('Opening Squad'!O:O,MATCH($C14,'Opening Squad'!$L:$L,0)))</f>
        <v>5</v>
      </c>
      <c r="AD14" s="80">
        <f>IF(ISERROR(INDEX('Opening Squad'!P:P,MATCH($C14,'Opening Squad'!$L:$L,0))),"",INDEX('Opening Squad'!P:P,MATCH($C14,'Opening Squad'!$L:$L,0)))</f>
        <v>7</v>
      </c>
    </row>
    <row r="15" spans="1:30" ht="18" customHeight="1" x14ac:dyDescent="0.35">
      <c r="A15" s="13" t="s">
        <v>347</v>
      </c>
      <c r="B15" s="12">
        <v>50</v>
      </c>
      <c r="C15" s="29" t="s">
        <v>348</v>
      </c>
      <c r="D15" s="55">
        <f t="shared" si="0"/>
        <v>50</v>
      </c>
      <c r="E15" s="100"/>
      <c r="F15" s="102" t="str">
        <f>IF('Opening Squad'!$M$3="OK",AA15,"")</f>
        <v/>
      </c>
      <c r="G15" s="11" t="str">
        <f>IF('Opening Squad'!$N$3="OK",AB15,"")</f>
        <v/>
      </c>
      <c r="H15" s="11" t="str">
        <f>IF('Opening Squad'!$O$3="OK",AC15,"")</f>
        <v/>
      </c>
      <c r="I15" s="11" t="str">
        <f>IF('Opening Squad'!$P$3="OK",AD15,"")</f>
        <v/>
      </c>
      <c r="J15" s="89">
        <f t="shared" si="1"/>
        <v>0</v>
      </c>
      <c r="K15" s="90"/>
      <c r="L15" s="26"/>
      <c r="M15" s="26"/>
      <c r="N15" s="15"/>
      <c r="O15" s="15"/>
      <c r="P15" s="15"/>
      <c r="Q15" s="15"/>
      <c r="R15" s="15"/>
      <c r="S15" s="15"/>
      <c r="T15" s="30">
        <f t="shared" si="2"/>
        <v>50</v>
      </c>
      <c r="U15" s="19"/>
      <c r="V15" s="30">
        <f>IF(ISERROR(INDEX(Spending!B:B,MATCH(C15,Spending!A:A,0))),0,INDEX(Spending!B:B,MATCH(C15,Spending!A:A,0)))</f>
        <v>0</v>
      </c>
      <c r="W15" s="19"/>
      <c r="X15" s="25" t="str">
        <f t="shared" si="3"/>
        <v>Vacancy #1</v>
      </c>
      <c r="Y15" s="31" t="str">
        <f t="shared" si="4"/>
        <v/>
      </c>
      <c r="Z15" s="19"/>
      <c r="AA15" s="80" t="str">
        <f>IF(ISERROR(INDEX('Opening Squad'!M:M,MATCH($C15,'Opening Squad'!$L:$L,0))),"",INDEX('Opening Squad'!M:M,MATCH($C15,'Opening Squad'!$L:$L,0)))</f>
        <v/>
      </c>
      <c r="AB15" s="80" t="str">
        <f>IF(ISERROR(INDEX('Opening Squad'!N:N,MATCH($C15,'Opening Squad'!$L:$L,0))),"",INDEX('Opening Squad'!N:N,MATCH($C15,'Opening Squad'!$L:$L,0)))</f>
        <v/>
      </c>
      <c r="AC15" s="80" t="str">
        <f>IF(ISERROR(INDEX('Opening Squad'!O:O,MATCH($C15,'Opening Squad'!$L:$L,0))),"",INDEX('Opening Squad'!O:O,MATCH($C15,'Opening Squad'!$L:$L,0)))</f>
        <v/>
      </c>
      <c r="AD15" s="80" t="str">
        <f>IF(ISERROR(INDEX('Opening Squad'!P:P,MATCH($C15,'Opening Squad'!$L:$L,0))),"",INDEX('Opening Squad'!P:P,MATCH($C15,'Opening Squad'!$L:$L,0)))</f>
        <v/>
      </c>
    </row>
    <row r="16" spans="1:30" ht="18" customHeight="1" x14ac:dyDescent="0.35">
      <c r="A16" s="13" t="s">
        <v>349</v>
      </c>
      <c r="B16" s="12">
        <v>50</v>
      </c>
      <c r="C16" s="29" t="s">
        <v>350</v>
      </c>
      <c r="D16" s="55">
        <f t="shared" si="0"/>
        <v>50</v>
      </c>
      <c r="E16" s="89"/>
      <c r="F16" s="102" t="str">
        <f>IF('Opening Squad'!$M$3="OK",AA16,"")</f>
        <v/>
      </c>
      <c r="G16" s="11" t="str">
        <f>IF('Opening Squad'!$N$3="OK",AB16,"")</f>
        <v/>
      </c>
      <c r="H16" s="11" t="str">
        <f>IF('Opening Squad'!$O$3="OK",AC16,"")</f>
        <v/>
      </c>
      <c r="I16" s="11" t="str">
        <f>IF('Opening Squad'!$P$3="OK",AD16,"")</f>
        <v/>
      </c>
      <c r="J16" s="89">
        <f t="shared" si="1"/>
        <v>0</v>
      </c>
      <c r="K16" s="90"/>
      <c r="L16" s="26"/>
      <c r="M16" s="26"/>
      <c r="N16" s="12"/>
      <c r="O16" s="12"/>
      <c r="P16" s="12"/>
      <c r="Q16" s="12"/>
      <c r="R16" s="12"/>
      <c r="S16" s="12"/>
      <c r="T16" s="30">
        <f t="shared" si="2"/>
        <v>50</v>
      </c>
      <c r="U16" s="19"/>
      <c r="V16" s="30">
        <f>IF(ISERROR(INDEX(Spending!B:B,MATCH(C16,Spending!A:A,0))),0,INDEX(Spending!B:B,MATCH(C16,Spending!A:A,0)))</f>
        <v>0</v>
      </c>
      <c r="W16" s="19"/>
      <c r="X16" s="25" t="str">
        <f t="shared" si="3"/>
        <v>Vacancy #2</v>
      </c>
      <c r="Y16" s="31" t="str">
        <f t="shared" si="4"/>
        <v/>
      </c>
      <c r="Z16" s="19"/>
      <c r="AA16" s="80" t="str">
        <f>IF(ISERROR(INDEX('Opening Squad'!M:M,MATCH($C16,'Opening Squad'!$L:$L,0))),"",INDEX('Opening Squad'!M:M,MATCH($C16,'Opening Squad'!$L:$L,0)))</f>
        <v/>
      </c>
      <c r="AB16" s="80" t="str">
        <f>IF(ISERROR(INDEX('Opening Squad'!N:N,MATCH($C16,'Opening Squad'!$L:$L,0))),"",INDEX('Opening Squad'!N:N,MATCH($C16,'Opening Squad'!$L:$L,0)))</f>
        <v/>
      </c>
      <c r="AC16" s="80" t="str">
        <f>IF(ISERROR(INDEX('Opening Squad'!O:O,MATCH($C16,'Opening Squad'!$L:$L,0))),"",INDEX('Opening Squad'!O:O,MATCH($C16,'Opening Squad'!$L:$L,0)))</f>
        <v/>
      </c>
      <c r="AD16" s="80" t="str">
        <f>IF(ISERROR(INDEX('Opening Squad'!P:P,MATCH($C16,'Opening Squad'!$L:$L,0))),"",INDEX('Opening Squad'!P:P,MATCH($C16,'Opening Squad'!$L:$L,0)))</f>
        <v/>
      </c>
    </row>
    <row r="17" spans="1:30" ht="18" customHeight="1" x14ac:dyDescent="0.35">
      <c r="A17" s="13" t="s">
        <v>144</v>
      </c>
      <c r="B17" s="12">
        <v>50</v>
      </c>
      <c r="C17" s="29" t="s">
        <v>143</v>
      </c>
      <c r="D17" s="55">
        <f t="shared" si="0"/>
        <v>50</v>
      </c>
      <c r="E17" s="89"/>
      <c r="F17" s="102" t="str">
        <f>IF('Opening Squad'!$M$3="OK",AA17,"")</f>
        <v/>
      </c>
      <c r="G17" s="11" t="str">
        <f>IF('Opening Squad'!$N$3="OK",AB17,"")</f>
        <v/>
      </c>
      <c r="H17" s="11" t="str">
        <f>IF('Opening Squad'!$O$3="OK",AC17,"")</f>
        <v/>
      </c>
      <c r="I17" s="11" t="str">
        <f>IF('Opening Squad'!$P$3="OK",AD17,"")</f>
        <v/>
      </c>
      <c r="J17" s="89">
        <f t="shared" si="1"/>
        <v>0</v>
      </c>
      <c r="K17" s="90"/>
      <c r="L17" s="26"/>
      <c r="M17" s="26"/>
      <c r="N17" s="15"/>
      <c r="O17" s="15"/>
      <c r="P17" s="15"/>
      <c r="Q17" s="15"/>
      <c r="R17" s="15"/>
      <c r="S17" s="15"/>
      <c r="T17" s="30">
        <f t="shared" si="2"/>
        <v>50</v>
      </c>
      <c r="U17" s="19"/>
      <c r="V17" s="30">
        <f>IF(ISERROR(INDEX(Spending!B:B,MATCH(C17,Spending!A:A,0))),0,INDEX(Spending!B:B,MATCH(C17,Spending!A:A,0)))</f>
        <v>0</v>
      </c>
      <c r="W17" s="19"/>
      <c r="X17" s="25" t="str">
        <f t="shared" si="3"/>
        <v>Vacancy #3</v>
      </c>
      <c r="Y17" s="31" t="str">
        <f t="shared" si="4"/>
        <v/>
      </c>
      <c r="Z17" s="19"/>
      <c r="AA17" s="80" t="str">
        <f>IF(ISERROR(INDEX('Opening Squad'!M:M,MATCH($C17,'Opening Squad'!$L:$L,0))),"",INDEX('Opening Squad'!M:M,MATCH($C17,'Opening Squad'!$L:$L,0)))</f>
        <v/>
      </c>
      <c r="AB17" s="80" t="str">
        <f>IF(ISERROR(INDEX('Opening Squad'!N:N,MATCH($C17,'Opening Squad'!$L:$L,0))),"",INDEX('Opening Squad'!N:N,MATCH($C17,'Opening Squad'!$L:$L,0)))</f>
        <v/>
      </c>
      <c r="AC17" s="80" t="str">
        <f>IF(ISERROR(INDEX('Opening Squad'!O:O,MATCH($C17,'Opening Squad'!$L:$L,0))),"",INDEX('Opening Squad'!O:O,MATCH($C17,'Opening Squad'!$L:$L,0)))</f>
        <v/>
      </c>
      <c r="AD17" s="80" t="str">
        <f>IF(ISERROR(INDEX('Opening Squad'!P:P,MATCH($C17,'Opening Squad'!$L:$L,0))),"",INDEX('Opening Squad'!P:P,MATCH($C17,'Opening Squad'!$L:$L,0)))</f>
        <v/>
      </c>
    </row>
    <row r="18" spans="1:30" ht="18" customHeight="1" x14ac:dyDescent="0.35">
      <c r="A18" s="13" t="s">
        <v>351</v>
      </c>
      <c r="B18" s="12">
        <v>50</v>
      </c>
      <c r="C18" s="29" t="s">
        <v>352</v>
      </c>
      <c r="D18" s="55">
        <f t="shared" si="0"/>
        <v>50</v>
      </c>
      <c r="E18" s="100"/>
      <c r="F18" s="102" t="str">
        <f>IF('Opening Squad'!$M$3="OK",AA18,"")</f>
        <v/>
      </c>
      <c r="G18" s="11" t="str">
        <f>IF('Opening Squad'!$N$3="OK",AB18,"")</f>
        <v/>
      </c>
      <c r="H18" s="11" t="str">
        <f>IF('Opening Squad'!$O$3="OK",AC18,"")</f>
        <v/>
      </c>
      <c r="I18" s="11" t="str">
        <f>IF('Opening Squad'!$P$3="OK",AD18,"")</f>
        <v/>
      </c>
      <c r="J18" s="89">
        <f t="shared" si="1"/>
        <v>0</v>
      </c>
      <c r="K18" s="90"/>
      <c r="L18" s="26"/>
      <c r="M18" s="26"/>
      <c r="N18" s="12"/>
      <c r="O18" s="12"/>
      <c r="P18" s="12"/>
      <c r="Q18" s="12"/>
      <c r="R18" s="12"/>
      <c r="S18" s="12"/>
      <c r="T18" s="30">
        <f t="shared" si="2"/>
        <v>50</v>
      </c>
      <c r="U18" s="19"/>
      <c r="V18" s="30">
        <f>IF(ISERROR(INDEX(Spending!B:B,MATCH(C18,Spending!A:A,0))),0,INDEX(Spending!B:B,MATCH(C18,Spending!A:A,0)))</f>
        <v>0</v>
      </c>
      <c r="W18" s="19"/>
      <c r="X18" s="25" t="str">
        <f t="shared" si="3"/>
        <v>Vacancy #4</v>
      </c>
      <c r="Y18" s="31" t="str">
        <f t="shared" si="4"/>
        <v/>
      </c>
      <c r="Z18" s="19"/>
      <c r="AA18" s="80" t="str">
        <f>IF(ISERROR(INDEX('Opening Squad'!M:M,MATCH($C18,'Opening Squad'!$L:$L,0))),"",INDEX('Opening Squad'!M:M,MATCH($C18,'Opening Squad'!$L:$L,0)))</f>
        <v/>
      </c>
      <c r="AB18" s="80" t="str">
        <f>IF(ISERROR(INDEX('Opening Squad'!N:N,MATCH($C18,'Opening Squad'!$L:$L,0))),"",INDEX('Opening Squad'!N:N,MATCH($C18,'Opening Squad'!$L:$L,0)))</f>
        <v/>
      </c>
      <c r="AC18" s="80" t="str">
        <f>IF(ISERROR(INDEX('Opening Squad'!O:O,MATCH($C18,'Opening Squad'!$L:$L,0))),"",INDEX('Opening Squad'!O:O,MATCH($C18,'Opening Squad'!$L:$L,0)))</f>
        <v/>
      </c>
      <c r="AD18" s="80" t="str">
        <f>IF(ISERROR(INDEX('Opening Squad'!P:P,MATCH($C18,'Opening Squad'!$L:$L,0))),"",INDEX('Opening Squad'!P:P,MATCH($C18,'Opening Squad'!$L:$L,0)))</f>
        <v/>
      </c>
    </row>
    <row r="19" spans="1:30" x14ac:dyDescent="0.35">
      <c r="A19" s="19"/>
      <c r="B19" s="20"/>
      <c r="C19" s="19"/>
      <c r="D19" s="20"/>
      <c r="E19" s="19"/>
      <c r="F19" s="19"/>
      <c r="G19" s="19"/>
      <c r="H19" s="19"/>
      <c r="I19" s="19"/>
      <c r="J19" s="19"/>
      <c r="K19" s="22"/>
      <c r="L19" s="22"/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30" x14ac:dyDescent="0.35">
      <c r="A20" s="19"/>
      <c r="B20" s="20"/>
      <c r="C20" s="19"/>
      <c r="D20" s="20"/>
      <c r="E20" s="19"/>
      <c r="F20" s="19"/>
      <c r="G20" s="19"/>
      <c r="H20" s="19"/>
      <c r="I20" s="19"/>
      <c r="J20" s="19"/>
      <c r="K20" s="22"/>
      <c r="L20" s="22"/>
      <c r="M20" s="2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30" x14ac:dyDescent="0.35">
      <c r="A21" s="19"/>
      <c r="B21" s="20"/>
      <c r="C21" s="19"/>
      <c r="D21" s="20"/>
      <c r="E21" s="19"/>
      <c r="F21" s="19"/>
      <c r="G21" s="19"/>
      <c r="H21" s="19"/>
      <c r="I21" s="19"/>
      <c r="J21" s="19"/>
      <c r="K21" s="22"/>
      <c r="L21" s="22"/>
      <c r="M21" s="2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30" x14ac:dyDescent="0.35">
      <c r="A22" s="19"/>
      <c r="B22" s="20"/>
      <c r="C22" s="19"/>
      <c r="D22" s="20"/>
      <c r="E22" s="19"/>
      <c r="F22" s="19"/>
      <c r="G22" s="19"/>
      <c r="H22" s="19"/>
      <c r="I22" s="19"/>
      <c r="J22" s="19"/>
      <c r="K22" s="22"/>
      <c r="L22" s="22"/>
      <c r="M22" s="2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Z22" s="19"/>
      <c r="AA22" s="19"/>
      <c r="AB22" s="19"/>
      <c r="AC22" s="19"/>
    </row>
    <row r="23" spans="1:30" x14ac:dyDescent="0.35">
      <c r="A23" s="19"/>
      <c r="B23" s="20"/>
      <c r="C23" s="19"/>
      <c r="D23" s="20"/>
      <c r="E23" s="19"/>
      <c r="F23" s="19"/>
      <c r="G23" s="19"/>
      <c r="H23" s="19"/>
      <c r="I23" s="19"/>
      <c r="J23" s="19"/>
      <c r="K23" s="22"/>
      <c r="L23" s="22"/>
      <c r="M23" s="22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Z23" s="19"/>
      <c r="AA23" s="19"/>
      <c r="AB23" s="19"/>
      <c r="AC23" s="19"/>
    </row>
    <row r="24" spans="1:30" x14ac:dyDescent="0.35">
      <c r="A24" s="19"/>
      <c r="B24" s="20"/>
      <c r="C24" s="19"/>
      <c r="D24" s="20"/>
      <c r="E24" s="19"/>
      <c r="F24" s="19"/>
      <c r="G24" s="19"/>
      <c r="H24" s="19"/>
      <c r="I24" s="19"/>
      <c r="J24" s="19"/>
      <c r="K24" s="22"/>
      <c r="L24" s="22"/>
      <c r="M24" s="22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Z24" s="19"/>
      <c r="AA24" s="19"/>
      <c r="AB24" s="19"/>
      <c r="AC24" s="19"/>
    </row>
    <row r="25" spans="1:30" x14ac:dyDescent="0.35">
      <c r="A25" s="19"/>
      <c r="B25" s="20"/>
      <c r="C25" s="19"/>
      <c r="D25" s="20"/>
      <c r="E25" s="19"/>
      <c r="F25" s="19"/>
      <c r="G25" s="19"/>
      <c r="H25" s="19"/>
      <c r="I25" s="19"/>
      <c r="J25" s="19"/>
      <c r="K25" s="22"/>
      <c r="L25" s="22"/>
      <c r="M25" s="22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Z25" s="19"/>
      <c r="AA25" s="19"/>
      <c r="AB25" s="19"/>
      <c r="AC25" s="19"/>
    </row>
    <row r="26" spans="1:30" x14ac:dyDescent="0.35">
      <c r="A26" s="19"/>
      <c r="B26" s="20"/>
      <c r="C26" s="19"/>
      <c r="D26" s="20"/>
      <c r="E26" s="19"/>
      <c r="F26" s="19"/>
      <c r="G26" s="19"/>
      <c r="H26" s="19"/>
      <c r="I26" s="19"/>
      <c r="J26" s="19"/>
      <c r="K26" s="22"/>
      <c r="L26" s="22"/>
      <c r="M26" s="2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Z26" s="19"/>
      <c r="AA26" s="19"/>
      <c r="AB26" s="19"/>
      <c r="AC26" s="19"/>
    </row>
    <row r="27" spans="1:30" x14ac:dyDescent="0.35">
      <c r="A27" s="19"/>
      <c r="B27" s="20"/>
      <c r="D27" s="20"/>
      <c r="F27" s="19"/>
      <c r="G27" s="19"/>
      <c r="H27" s="19"/>
      <c r="I27" s="19"/>
      <c r="J27" s="19"/>
      <c r="K27" s="22"/>
      <c r="L27" s="22"/>
      <c r="M27" s="2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Z27" s="19"/>
      <c r="AA27" s="19"/>
      <c r="AB27" s="19"/>
      <c r="AC27" s="19"/>
    </row>
    <row r="28" spans="1:30" x14ac:dyDescent="0.35">
      <c r="A28" s="19"/>
      <c r="B28" s="20"/>
      <c r="D28" s="20"/>
      <c r="F28" s="19"/>
      <c r="G28" s="19"/>
      <c r="H28" s="19"/>
      <c r="I28" s="19"/>
      <c r="J28" s="19"/>
      <c r="K28" s="22"/>
      <c r="L28" s="22"/>
      <c r="M28" s="2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Z28" s="19"/>
      <c r="AA28" s="19"/>
      <c r="AB28" s="19"/>
      <c r="AC28" s="19"/>
    </row>
    <row r="29" spans="1:30" x14ac:dyDescent="0.35">
      <c r="Z29" s="19"/>
      <c r="AA29" s="19"/>
      <c r="AB29" s="19"/>
      <c r="AC29" s="19"/>
    </row>
  </sheetData>
  <sortState xmlns:xlrd2="http://schemas.microsoft.com/office/spreadsheetml/2017/richdata2" ref="A3:S18">
    <sortCondition ref="A3:A18"/>
  </sortState>
  <mergeCells count="2">
    <mergeCell ref="X2:Y2"/>
    <mergeCell ref="F1:J1"/>
  </mergeCells>
  <conditionalFormatting sqref="J3:J18">
    <cfRule type="cellIs" dxfId="38" priority="5" operator="greaterThan">
      <formula>18</formula>
    </cfRule>
  </conditionalFormatting>
  <conditionalFormatting sqref="F3:F18">
    <cfRule type="cellIs" dxfId="37" priority="4" operator="lessThan">
      <formula>1</formula>
    </cfRule>
  </conditionalFormatting>
  <conditionalFormatting sqref="G3:G18">
    <cfRule type="cellIs" dxfId="36" priority="3" operator="lessThan">
      <formula>2</formula>
    </cfRule>
  </conditionalFormatting>
  <conditionalFormatting sqref="H3:H18">
    <cfRule type="cellIs" dxfId="35" priority="2" operator="lessThan">
      <formula>3</formula>
    </cfRule>
  </conditionalFormatting>
  <conditionalFormatting sqref="I3:I18">
    <cfRule type="cellIs" dxfId="34" priority="1" operator="lessThan">
      <formula>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J844"/>
  <sheetViews>
    <sheetView topLeftCell="A559" zoomScaleNormal="100" workbookViewId="0">
      <selection activeCell="C1" sqref="C1:F587"/>
    </sheetView>
  </sheetViews>
  <sheetFormatPr defaultColWidth="9.1328125" defaultRowHeight="15" customHeight="1" x14ac:dyDescent="0.35"/>
  <cols>
    <col min="1" max="1" width="12.3984375" style="41" customWidth="1"/>
    <col min="2" max="2" width="9.1328125" style="41" customWidth="1"/>
    <col min="3" max="3" width="9.1328125" style="16" customWidth="1"/>
    <col min="4" max="4" width="9.86328125" style="9" customWidth="1"/>
    <col min="5" max="5" width="27.3984375" style="9" customWidth="1"/>
    <col min="6" max="6" width="16.3984375" style="9" customWidth="1"/>
    <col min="7" max="7" width="18.1328125" style="9" customWidth="1"/>
    <col min="8" max="8" width="11.86328125" style="10" customWidth="1"/>
    <col min="9" max="9" width="29.1328125" style="9" customWidth="1"/>
    <col min="10" max="16384" width="9.1328125" style="9"/>
  </cols>
  <sheetData>
    <row r="1" spans="1:9" ht="30.75" customHeight="1" x14ac:dyDescent="0.35">
      <c r="A1" s="40" t="s">
        <v>127</v>
      </c>
      <c r="B1" s="40" t="s">
        <v>38</v>
      </c>
      <c r="C1" s="17" t="s">
        <v>37</v>
      </c>
      <c r="D1" s="17" t="s">
        <v>1</v>
      </c>
      <c r="E1" s="17" t="s">
        <v>0</v>
      </c>
      <c r="F1" s="17" t="s">
        <v>2</v>
      </c>
      <c r="G1" s="17" t="s">
        <v>3</v>
      </c>
      <c r="H1" s="18" t="s">
        <v>4</v>
      </c>
      <c r="I1" s="17" t="s">
        <v>24</v>
      </c>
    </row>
    <row r="2" spans="1:9" ht="15" customHeight="1" x14ac:dyDescent="0.35">
      <c r="A2" s="41" t="s">
        <v>157</v>
      </c>
      <c r="B2" s="41" t="s">
        <v>157</v>
      </c>
      <c r="C2" s="16">
        <v>4998</v>
      </c>
      <c r="D2" s="16" t="s">
        <v>27</v>
      </c>
      <c r="E2" s="16" t="s">
        <v>402</v>
      </c>
      <c r="F2" s="16" t="s">
        <v>208</v>
      </c>
      <c r="G2" s="16"/>
      <c r="H2" s="34"/>
      <c r="I2" s="16"/>
    </row>
    <row r="3" spans="1:9" ht="15" customHeight="1" x14ac:dyDescent="0.35">
      <c r="A3" s="41" t="s">
        <v>157</v>
      </c>
      <c r="B3" s="41" t="s">
        <v>157</v>
      </c>
      <c r="C3" s="16">
        <v>4999</v>
      </c>
      <c r="D3" s="9" t="s">
        <v>27</v>
      </c>
      <c r="E3" s="9" t="s">
        <v>403</v>
      </c>
      <c r="F3" s="9" t="s">
        <v>77</v>
      </c>
    </row>
    <row r="4" spans="1:9" ht="15" customHeight="1" x14ac:dyDescent="0.35">
      <c r="A4" s="41" t="s">
        <v>157</v>
      </c>
      <c r="B4" s="41" t="s">
        <v>157</v>
      </c>
      <c r="C4" s="16">
        <v>6025</v>
      </c>
      <c r="D4" s="9" t="s">
        <v>27</v>
      </c>
      <c r="E4" s="9" t="s">
        <v>404</v>
      </c>
      <c r="F4" s="9" t="s">
        <v>405</v>
      </c>
    </row>
    <row r="5" spans="1:9" ht="15" customHeight="1" x14ac:dyDescent="0.35">
      <c r="A5" s="41" t="s">
        <v>157</v>
      </c>
      <c r="B5" s="41" t="s">
        <v>157</v>
      </c>
      <c r="C5" s="16">
        <v>6027</v>
      </c>
      <c r="D5" s="16" t="s">
        <v>27</v>
      </c>
      <c r="E5" s="16" t="s">
        <v>406</v>
      </c>
      <c r="F5" s="16" t="s">
        <v>202</v>
      </c>
      <c r="G5" s="16"/>
      <c r="H5" s="34"/>
      <c r="I5" s="16"/>
    </row>
    <row r="6" spans="1:9" ht="15" customHeight="1" x14ac:dyDescent="0.35">
      <c r="A6" s="41" t="s">
        <v>157</v>
      </c>
      <c r="B6" s="41" t="s">
        <v>157</v>
      </c>
      <c r="C6" s="16">
        <v>5379</v>
      </c>
      <c r="D6" s="16" t="s">
        <v>27</v>
      </c>
      <c r="E6" s="16" t="s">
        <v>407</v>
      </c>
      <c r="F6" s="16" t="s">
        <v>163</v>
      </c>
      <c r="G6" s="16"/>
      <c r="H6" s="34"/>
      <c r="I6" s="16"/>
    </row>
    <row r="7" spans="1:9" ht="15" customHeight="1" x14ac:dyDescent="0.35">
      <c r="A7" s="41" t="s">
        <v>157</v>
      </c>
      <c r="B7" s="41" t="s">
        <v>157</v>
      </c>
      <c r="C7" s="16">
        <v>6020</v>
      </c>
      <c r="D7" s="16" t="s">
        <v>27</v>
      </c>
      <c r="E7" s="16" t="s">
        <v>408</v>
      </c>
      <c r="F7" s="16" t="s">
        <v>76</v>
      </c>
      <c r="G7" s="16"/>
      <c r="H7" s="34"/>
      <c r="I7" s="16"/>
    </row>
    <row r="8" spans="1:9" ht="15" customHeight="1" x14ac:dyDescent="0.35">
      <c r="A8" s="41" t="s">
        <v>157</v>
      </c>
      <c r="B8" s="41" t="s">
        <v>157</v>
      </c>
      <c r="C8" s="16">
        <v>6029</v>
      </c>
      <c r="D8" s="9" t="s">
        <v>27</v>
      </c>
      <c r="E8" s="9" t="s">
        <v>409</v>
      </c>
      <c r="F8" s="9" t="s">
        <v>180</v>
      </c>
      <c r="G8" s="16"/>
    </row>
    <row r="9" spans="1:9" ht="15" customHeight="1" x14ac:dyDescent="0.35">
      <c r="A9" s="41" t="s">
        <v>157</v>
      </c>
      <c r="B9" s="41" t="s">
        <v>157</v>
      </c>
      <c r="C9" s="16">
        <v>4360</v>
      </c>
      <c r="D9" s="9" t="s">
        <v>27</v>
      </c>
      <c r="E9" s="9" t="s">
        <v>410</v>
      </c>
      <c r="F9" s="9" t="s">
        <v>52</v>
      </c>
    </row>
    <row r="10" spans="1:9" ht="15" customHeight="1" x14ac:dyDescent="0.35">
      <c r="A10" s="41" t="s">
        <v>157</v>
      </c>
      <c r="B10" s="41" t="s">
        <v>157</v>
      </c>
      <c r="C10" s="16">
        <v>2733</v>
      </c>
      <c r="D10" s="16" t="s">
        <v>27</v>
      </c>
      <c r="E10" s="16" t="s">
        <v>411</v>
      </c>
      <c r="F10" s="16" t="s">
        <v>186</v>
      </c>
      <c r="G10" s="16"/>
      <c r="H10" s="34"/>
      <c r="I10" s="16"/>
    </row>
    <row r="11" spans="1:9" ht="15" customHeight="1" x14ac:dyDescent="0.35">
      <c r="A11" s="41" t="s">
        <v>157</v>
      </c>
      <c r="B11" s="41" t="s">
        <v>157</v>
      </c>
      <c r="C11" s="16">
        <v>6026</v>
      </c>
      <c r="D11" s="16" t="s">
        <v>27</v>
      </c>
      <c r="E11" s="16" t="s">
        <v>412</v>
      </c>
      <c r="F11" s="16" t="s">
        <v>193</v>
      </c>
      <c r="G11" s="16"/>
      <c r="H11" s="34"/>
      <c r="I11" s="16"/>
    </row>
    <row r="12" spans="1:9" ht="15" customHeight="1" x14ac:dyDescent="0.35">
      <c r="A12" s="41" t="s">
        <v>157</v>
      </c>
      <c r="B12" s="41" t="s">
        <v>157</v>
      </c>
      <c r="C12" s="16">
        <v>4198</v>
      </c>
      <c r="D12" s="9" t="s">
        <v>27</v>
      </c>
      <c r="E12" s="9" t="s">
        <v>413</v>
      </c>
      <c r="F12" s="9" t="s">
        <v>170</v>
      </c>
    </row>
    <row r="13" spans="1:9" ht="15" customHeight="1" x14ac:dyDescent="0.35">
      <c r="A13" s="41" t="s">
        <v>157</v>
      </c>
      <c r="B13" s="41" t="s">
        <v>157</v>
      </c>
      <c r="C13" s="16">
        <v>5191</v>
      </c>
      <c r="D13" s="16" t="s">
        <v>27</v>
      </c>
      <c r="E13" s="16" t="s">
        <v>414</v>
      </c>
      <c r="F13" s="16" t="s">
        <v>357</v>
      </c>
      <c r="G13" s="16"/>
      <c r="H13" s="34"/>
      <c r="I13" s="16"/>
    </row>
    <row r="14" spans="1:9" ht="15" customHeight="1" x14ac:dyDescent="0.35">
      <c r="A14" s="41" t="s">
        <v>157</v>
      </c>
      <c r="B14" s="41" t="s">
        <v>157</v>
      </c>
      <c r="C14" s="16">
        <v>6022</v>
      </c>
      <c r="D14" s="9" t="s">
        <v>27</v>
      </c>
      <c r="E14" s="9" t="s">
        <v>415</v>
      </c>
      <c r="F14" s="9" t="s">
        <v>209</v>
      </c>
    </row>
    <row r="15" spans="1:9" ht="15" customHeight="1" x14ac:dyDescent="0.35">
      <c r="A15" s="41" t="s">
        <v>157</v>
      </c>
      <c r="B15" s="41" t="s">
        <v>157</v>
      </c>
      <c r="C15" s="16">
        <v>6023</v>
      </c>
      <c r="D15" s="9" t="s">
        <v>27</v>
      </c>
      <c r="E15" s="9" t="s">
        <v>416</v>
      </c>
      <c r="F15" s="9" t="s">
        <v>206</v>
      </c>
    </row>
    <row r="16" spans="1:9" ht="15" customHeight="1" x14ac:dyDescent="0.35">
      <c r="A16" s="41" t="s">
        <v>157</v>
      </c>
      <c r="B16" s="41" t="s">
        <v>157</v>
      </c>
      <c r="C16" s="16">
        <v>3240</v>
      </c>
      <c r="D16" s="9" t="s">
        <v>27</v>
      </c>
      <c r="E16" s="9" t="s">
        <v>417</v>
      </c>
      <c r="F16" s="9" t="s">
        <v>79</v>
      </c>
    </row>
    <row r="17" spans="1:10" ht="15" customHeight="1" x14ac:dyDescent="0.35">
      <c r="A17" s="41" t="s">
        <v>157</v>
      </c>
      <c r="B17" s="41" t="s">
        <v>157</v>
      </c>
      <c r="C17" s="16">
        <v>5657</v>
      </c>
      <c r="D17" s="16" t="s">
        <v>27</v>
      </c>
      <c r="E17" s="16" t="s">
        <v>418</v>
      </c>
      <c r="F17" s="16" t="s">
        <v>182</v>
      </c>
      <c r="G17" s="16"/>
      <c r="H17" s="34"/>
      <c r="I17" s="16"/>
    </row>
    <row r="18" spans="1:10" ht="15" customHeight="1" x14ac:dyDescent="0.35">
      <c r="A18" s="41" t="s">
        <v>157</v>
      </c>
      <c r="B18" s="41" t="s">
        <v>157</v>
      </c>
      <c r="C18" s="16">
        <v>4380</v>
      </c>
      <c r="D18" s="16" t="s">
        <v>27</v>
      </c>
      <c r="E18" s="16" t="s">
        <v>419</v>
      </c>
      <c r="F18" s="16" t="s">
        <v>183</v>
      </c>
      <c r="G18" s="16"/>
      <c r="H18" s="34"/>
      <c r="I18" s="16"/>
    </row>
    <row r="19" spans="1:10" ht="15" customHeight="1" x14ac:dyDescent="0.35">
      <c r="A19" s="41" t="s">
        <v>157</v>
      </c>
      <c r="B19" s="41" t="s">
        <v>157</v>
      </c>
      <c r="C19" s="16">
        <v>5621</v>
      </c>
      <c r="D19" s="16" t="s">
        <v>27</v>
      </c>
      <c r="E19" s="16" t="s">
        <v>420</v>
      </c>
      <c r="F19" s="16" t="s">
        <v>252</v>
      </c>
      <c r="G19" s="16"/>
      <c r="H19" s="34"/>
      <c r="I19" s="16"/>
    </row>
    <row r="20" spans="1:10" ht="15" customHeight="1" x14ac:dyDescent="0.35">
      <c r="A20" s="41" t="s">
        <v>157</v>
      </c>
      <c r="B20" s="41" t="s">
        <v>157</v>
      </c>
      <c r="C20" s="16">
        <v>6028</v>
      </c>
      <c r="D20" s="9" t="s">
        <v>27</v>
      </c>
      <c r="E20" s="9" t="s">
        <v>421</v>
      </c>
      <c r="F20" s="9" t="s">
        <v>75</v>
      </c>
    </row>
    <row r="21" spans="1:10" ht="15" customHeight="1" x14ac:dyDescent="0.35">
      <c r="A21" s="41" t="s">
        <v>157</v>
      </c>
      <c r="B21" s="41" t="s">
        <v>157</v>
      </c>
      <c r="C21" s="16">
        <v>5800</v>
      </c>
      <c r="D21" s="16" t="s">
        <v>27</v>
      </c>
      <c r="E21" s="16" t="s">
        <v>422</v>
      </c>
      <c r="F21" s="16" t="s">
        <v>132</v>
      </c>
      <c r="G21" s="16"/>
      <c r="H21" s="34"/>
      <c r="I21" s="16"/>
    </row>
    <row r="22" spans="1:10" ht="15" customHeight="1" x14ac:dyDescent="0.35">
      <c r="A22" s="41" t="s">
        <v>192</v>
      </c>
      <c r="B22" s="41" t="s">
        <v>157</v>
      </c>
      <c r="C22" s="16">
        <v>5251</v>
      </c>
      <c r="D22" s="16" t="s">
        <v>149</v>
      </c>
      <c r="E22" s="16" t="s">
        <v>423</v>
      </c>
      <c r="F22" s="16" t="s">
        <v>78</v>
      </c>
      <c r="G22" s="16"/>
      <c r="H22" s="34"/>
      <c r="I22" s="16"/>
      <c r="J22" s="16"/>
    </row>
    <row r="23" spans="1:10" ht="15" customHeight="1" x14ac:dyDescent="0.35">
      <c r="A23" s="41" t="s">
        <v>192</v>
      </c>
      <c r="B23" s="41" t="s">
        <v>157</v>
      </c>
      <c r="C23" s="16">
        <v>5819</v>
      </c>
      <c r="D23" s="16" t="s">
        <v>149</v>
      </c>
      <c r="E23" s="16" t="s">
        <v>424</v>
      </c>
      <c r="F23" s="16" t="s">
        <v>183</v>
      </c>
      <c r="G23" s="16"/>
      <c r="H23" s="34"/>
      <c r="I23" s="16"/>
      <c r="J23" s="16"/>
    </row>
    <row r="24" spans="1:10" ht="15" customHeight="1" x14ac:dyDescent="0.35">
      <c r="A24" s="41" t="s">
        <v>192</v>
      </c>
      <c r="B24" s="41" t="s">
        <v>157</v>
      </c>
      <c r="C24" s="16">
        <v>5843</v>
      </c>
      <c r="D24" s="16" t="s">
        <v>149</v>
      </c>
      <c r="E24" s="16" t="s">
        <v>425</v>
      </c>
      <c r="F24" s="16" t="s">
        <v>162</v>
      </c>
      <c r="G24" s="16"/>
      <c r="H24" s="34"/>
      <c r="I24" s="16"/>
    </row>
    <row r="25" spans="1:10" ht="15" customHeight="1" x14ac:dyDescent="0.35">
      <c r="A25" s="41" t="s">
        <v>192</v>
      </c>
      <c r="B25" s="41" t="s">
        <v>157</v>
      </c>
      <c r="C25" s="16">
        <v>4447</v>
      </c>
      <c r="D25" s="9" t="s">
        <v>149</v>
      </c>
      <c r="E25" s="9" t="s">
        <v>264</v>
      </c>
      <c r="F25" s="9" t="s">
        <v>190</v>
      </c>
      <c r="G25" s="16"/>
    </row>
    <row r="26" spans="1:10" ht="15" customHeight="1" x14ac:dyDescent="0.35">
      <c r="A26" s="41" t="s">
        <v>192</v>
      </c>
      <c r="B26" s="41" t="s">
        <v>157</v>
      </c>
      <c r="C26" s="16">
        <v>5432</v>
      </c>
      <c r="D26" s="16" t="s">
        <v>149</v>
      </c>
      <c r="E26" s="16" t="s">
        <v>266</v>
      </c>
      <c r="F26" s="16" t="s">
        <v>53</v>
      </c>
      <c r="G26" s="16"/>
      <c r="H26" s="34"/>
      <c r="I26" s="16"/>
    </row>
    <row r="27" spans="1:10" ht="15" customHeight="1" x14ac:dyDescent="0.35">
      <c r="A27" s="41" t="s">
        <v>192</v>
      </c>
      <c r="B27" s="41" t="s">
        <v>157</v>
      </c>
      <c r="C27" s="16">
        <v>6000</v>
      </c>
      <c r="D27" s="16" t="s">
        <v>149</v>
      </c>
      <c r="E27" s="16" t="s">
        <v>426</v>
      </c>
      <c r="F27" s="16" t="s">
        <v>172</v>
      </c>
      <c r="G27" s="16"/>
      <c r="H27" s="34"/>
      <c r="I27" s="16"/>
    </row>
    <row r="28" spans="1:10" ht="15" customHeight="1" x14ac:dyDescent="0.35">
      <c r="A28" s="41" t="s">
        <v>192</v>
      </c>
      <c r="B28" s="41" t="s">
        <v>157</v>
      </c>
      <c r="C28" s="16">
        <v>4425</v>
      </c>
      <c r="D28" s="9" t="s">
        <v>149</v>
      </c>
      <c r="E28" s="9" t="s">
        <v>427</v>
      </c>
      <c r="F28" s="9" t="s">
        <v>190</v>
      </c>
    </row>
    <row r="29" spans="1:10" ht="15" customHeight="1" x14ac:dyDescent="0.35">
      <c r="A29" s="41" t="s">
        <v>192</v>
      </c>
      <c r="B29" s="41" t="s">
        <v>157</v>
      </c>
      <c r="C29" s="16">
        <v>6009</v>
      </c>
      <c r="D29" s="9" t="s">
        <v>149</v>
      </c>
      <c r="E29" s="9" t="s">
        <v>428</v>
      </c>
      <c r="F29" s="9" t="s">
        <v>73</v>
      </c>
    </row>
    <row r="30" spans="1:10" ht="15" customHeight="1" x14ac:dyDescent="0.35">
      <c r="A30" s="41" t="s">
        <v>192</v>
      </c>
      <c r="B30" s="41" t="s">
        <v>157</v>
      </c>
      <c r="C30" s="16">
        <v>5980</v>
      </c>
      <c r="D30" s="16" t="s">
        <v>149</v>
      </c>
      <c r="E30" s="16" t="s">
        <v>429</v>
      </c>
      <c r="F30" s="16" t="s">
        <v>73</v>
      </c>
      <c r="G30" s="16"/>
      <c r="H30" s="34"/>
      <c r="I30" s="16"/>
    </row>
    <row r="31" spans="1:10" ht="15" customHeight="1" x14ac:dyDescent="0.35">
      <c r="A31" s="41" t="s">
        <v>192</v>
      </c>
      <c r="B31" s="41" t="s">
        <v>157</v>
      </c>
      <c r="C31" s="16">
        <v>3622</v>
      </c>
      <c r="D31" s="16" t="s">
        <v>149</v>
      </c>
      <c r="E31" s="16" t="s">
        <v>430</v>
      </c>
      <c r="F31" s="16" t="s">
        <v>162</v>
      </c>
      <c r="G31" s="16"/>
      <c r="H31" s="34"/>
      <c r="I31" s="16"/>
    </row>
    <row r="32" spans="1:10" ht="15" customHeight="1" x14ac:dyDescent="0.35">
      <c r="A32" s="41" t="s">
        <v>192</v>
      </c>
      <c r="B32" s="41" t="s">
        <v>157</v>
      </c>
      <c r="C32" s="16">
        <v>5684</v>
      </c>
      <c r="D32" s="16" t="s">
        <v>149</v>
      </c>
      <c r="E32" s="16" t="s">
        <v>300</v>
      </c>
      <c r="F32" s="16" t="s">
        <v>73</v>
      </c>
      <c r="G32" s="16"/>
      <c r="H32" s="34"/>
      <c r="I32" s="16"/>
    </row>
    <row r="33" spans="1:9" ht="15" customHeight="1" x14ac:dyDescent="0.35">
      <c r="A33" s="41" t="s">
        <v>192</v>
      </c>
      <c r="B33" s="41" t="s">
        <v>192</v>
      </c>
      <c r="C33" s="16">
        <v>4117</v>
      </c>
      <c r="D33" s="16" t="s">
        <v>149</v>
      </c>
      <c r="E33" s="16" t="s">
        <v>432</v>
      </c>
      <c r="F33" s="16" t="s">
        <v>183</v>
      </c>
      <c r="G33" s="16"/>
      <c r="H33" s="34"/>
      <c r="I33" s="16"/>
    </row>
    <row r="34" spans="1:9" ht="15" customHeight="1" x14ac:dyDescent="0.35">
      <c r="A34" s="41" t="s">
        <v>192</v>
      </c>
      <c r="B34" s="41" t="s">
        <v>192</v>
      </c>
      <c r="C34" s="16">
        <v>3795</v>
      </c>
      <c r="D34" s="9" t="s">
        <v>149</v>
      </c>
      <c r="E34" s="9" t="s">
        <v>269</v>
      </c>
      <c r="F34" s="9" t="s">
        <v>53</v>
      </c>
    </row>
    <row r="35" spans="1:9" ht="15" customHeight="1" x14ac:dyDescent="0.35">
      <c r="A35" s="41" t="s">
        <v>192</v>
      </c>
      <c r="B35" s="41" t="s">
        <v>187</v>
      </c>
      <c r="C35" s="16">
        <v>4365</v>
      </c>
      <c r="D35" s="16" t="s">
        <v>149</v>
      </c>
      <c r="E35" s="16" t="s">
        <v>433</v>
      </c>
      <c r="F35" s="16" t="s">
        <v>53</v>
      </c>
      <c r="G35" s="16"/>
      <c r="H35" s="34"/>
      <c r="I35" s="16"/>
    </row>
    <row r="36" spans="1:9" ht="15" customHeight="1" x14ac:dyDescent="0.35">
      <c r="A36" s="41" t="s">
        <v>192</v>
      </c>
      <c r="B36" s="41" t="s">
        <v>187</v>
      </c>
      <c r="C36" s="16">
        <v>4811</v>
      </c>
      <c r="D36" s="16" t="s">
        <v>149</v>
      </c>
      <c r="E36" s="16" t="s">
        <v>434</v>
      </c>
      <c r="F36" s="16" t="s">
        <v>176</v>
      </c>
      <c r="G36" s="16"/>
      <c r="H36" s="34"/>
      <c r="I36" s="16"/>
    </row>
    <row r="37" spans="1:9" ht="15" customHeight="1" x14ac:dyDescent="0.35">
      <c r="A37" s="41" t="s">
        <v>192</v>
      </c>
      <c r="B37" s="41" t="s">
        <v>187</v>
      </c>
      <c r="C37" s="16">
        <v>4581</v>
      </c>
      <c r="D37" s="9" t="s">
        <v>149</v>
      </c>
      <c r="E37" s="9" t="s">
        <v>435</v>
      </c>
      <c r="F37" s="9" t="s">
        <v>163</v>
      </c>
    </row>
    <row r="38" spans="1:9" ht="15" customHeight="1" x14ac:dyDescent="0.35">
      <c r="A38" s="41" t="s">
        <v>192</v>
      </c>
      <c r="B38" s="41" t="s">
        <v>187</v>
      </c>
      <c r="C38" s="16">
        <v>4474</v>
      </c>
      <c r="D38" s="9" t="s">
        <v>149</v>
      </c>
      <c r="E38" s="9" t="s">
        <v>436</v>
      </c>
      <c r="F38" s="9" t="s">
        <v>181</v>
      </c>
    </row>
    <row r="39" spans="1:9" ht="15" customHeight="1" x14ac:dyDescent="0.35">
      <c r="A39" s="41" t="s">
        <v>192</v>
      </c>
      <c r="B39" s="41" t="s">
        <v>187</v>
      </c>
      <c r="C39" s="16">
        <v>5180</v>
      </c>
      <c r="D39" s="9" t="s">
        <v>149</v>
      </c>
      <c r="E39" s="9" t="s">
        <v>437</v>
      </c>
      <c r="F39" s="9" t="s">
        <v>190</v>
      </c>
    </row>
    <row r="40" spans="1:9" ht="15" customHeight="1" x14ac:dyDescent="0.35">
      <c r="A40" s="41" t="s">
        <v>192</v>
      </c>
      <c r="B40" s="41" t="s">
        <v>187</v>
      </c>
      <c r="C40" s="16">
        <v>4845</v>
      </c>
      <c r="D40" s="9" t="s">
        <v>149</v>
      </c>
      <c r="E40" s="9" t="s">
        <v>438</v>
      </c>
      <c r="F40" s="9" t="s">
        <v>78</v>
      </c>
    </row>
    <row r="41" spans="1:9" ht="15" customHeight="1" x14ac:dyDescent="0.35">
      <c r="A41" s="41" t="s">
        <v>192</v>
      </c>
      <c r="B41" s="41" t="s">
        <v>187</v>
      </c>
      <c r="C41" s="16">
        <v>5397</v>
      </c>
      <c r="D41" s="9" t="s">
        <v>149</v>
      </c>
      <c r="E41" s="9" t="s">
        <v>275</v>
      </c>
      <c r="F41" s="9" t="s">
        <v>183</v>
      </c>
    </row>
    <row r="42" spans="1:9" ht="15" customHeight="1" x14ac:dyDescent="0.35">
      <c r="A42" s="41" t="s">
        <v>192</v>
      </c>
      <c r="B42" s="41" t="s">
        <v>200</v>
      </c>
      <c r="C42" s="16">
        <v>5493</v>
      </c>
      <c r="D42" s="9" t="s">
        <v>149</v>
      </c>
      <c r="E42" s="9" t="s">
        <v>439</v>
      </c>
      <c r="F42" s="9" t="s">
        <v>170</v>
      </c>
    </row>
    <row r="43" spans="1:9" ht="15" customHeight="1" x14ac:dyDescent="0.35">
      <c r="A43" s="41" t="s">
        <v>192</v>
      </c>
      <c r="B43" s="41" t="s">
        <v>200</v>
      </c>
      <c r="C43" s="16">
        <v>5628</v>
      </c>
      <c r="D43" s="9" t="s">
        <v>149</v>
      </c>
      <c r="E43" s="9" t="s">
        <v>440</v>
      </c>
      <c r="F43" s="9" t="s">
        <v>72</v>
      </c>
    </row>
    <row r="44" spans="1:9" ht="15" customHeight="1" x14ac:dyDescent="0.35">
      <c r="A44" s="41" t="s">
        <v>192</v>
      </c>
      <c r="B44" s="41" t="s">
        <v>200</v>
      </c>
      <c r="C44" s="16">
        <v>5852</v>
      </c>
      <c r="D44" s="16" t="s">
        <v>149</v>
      </c>
      <c r="E44" s="16" t="s">
        <v>441</v>
      </c>
      <c r="F44" s="16" t="s">
        <v>177</v>
      </c>
      <c r="G44" s="16"/>
      <c r="H44" s="34"/>
      <c r="I44" s="16"/>
    </row>
    <row r="45" spans="1:9" ht="15" customHeight="1" x14ac:dyDescent="0.35">
      <c r="A45" s="41" t="s">
        <v>192</v>
      </c>
      <c r="B45" s="41" t="s">
        <v>200</v>
      </c>
      <c r="C45" s="16">
        <v>5858</v>
      </c>
      <c r="D45" s="9" t="s">
        <v>149</v>
      </c>
      <c r="E45" s="9" t="s">
        <v>442</v>
      </c>
      <c r="F45" s="9" t="s">
        <v>185</v>
      </c>
    </row>
    <row r="46" spans="1:9" ht="15" customHeight="1" x14ac:dyDescent="0.35">
      <c r="A46" s="41" t="s">
        <v>192</v>
      </c>
      <c r="B46" s="41" t="s">
        <v>200</v>
      </c>
      <c r="C46" s="16">
        <v>5582</v>
      </c>
      <c r="D46" s="9" t="s">
        <v>149</v>
      </c>
      <c r="E46" s="9" t="s">
        <v>443</v>
      </c>
      <c r="F46" s="9" t="s">
        <v>132</v>
      </c>
    </row>
    <row r="47" spans="1:9" ht="15" customHeight="1" x14ac:dyDescent="0.35">
      <c r="A47" s="41" t="s">
        <v>192</v>
      </c>
      <c r="B47" s="41" t="s">
        <v>200</v>
      </c>
      <c r="C47" s="16">
        <v>5883</v>
      </c>
      <c r="D47" s="16" t="s">
        <v>149</v>
      </c>
      <c r="E47" s="16" t="s">
        <v>444</v>
      </c>
      <c r="F47" s="16" t="s">
        <v>75</v>
      </c>
      <c r="G47" s="16"/>
      <c r="H47" s="34"/>
      <c r="I47" s="16"/>
    </row>
    <row r="48" spans="1:9" ht="15" customHeight="1" x14ac:dyDescent="0.35">
      <c r="A48" s="41" t="s">
        <v>192</v>
      </c>
      <c r="B48" s="41" t="s">
        <v>200</v>
      </c>
      <c r="C48" s="16">
        <v>6070</v>
      </c>
      <c r="D48" s="16" t="s">
        <v>149</v>
      </c>
      <c r="E48" s="16" t="s">
        <v>445</v>
      </c>
      <c r="F48" s="16" t="s">
        <v>75</v>
      </c>
      <c r="G48" s="16"/>
      <c r="H48" s="34"/>
      <c r="I48" s="16"/>
    </row>
    <row r="49" spans="1:10" ht="15" customHeight="1" x14ac:dyDescent="0.35">
      <c r="A49" s="41" t="s">
        <v>192</v>
      </c>
      <c r="B49" s="41" t="s">
        <v>200</v>
      </c>
      <c r="C49" s="16">
        <v>6050</v>
      </c>
      <c r="D49" s="16" t="s">
        <v>149</v>
      </c>
      <c r="E49" s="16" t="s">
        <v>446</v>
      </c>
      <c r="F49" s="16" t="s">
        <v>208</v>
      </c>
      <c r="G49" s="16"/>
      <c r="H49" s="34"/>
      <c r="I49" s="16"/>
    </row>
    <row r="50" spans="1:10" ht="15" customHeight="1" x14ac:dyDescent="0.35">
      <c r="A50" s="41" t="s">
        <v>192</v>
      </c>
      <c r="B50" s="41" t="s">
        <v>200</v>
      </c>
      <c r="C50" s="16">
        <v>4278</v>
      </c>
      <c r="D50" s="16" t="s">
        <v>149</v>
      </c>
      <c r="E50" s="16" t="s">
        <v>447</v>
      </c>
      <c r="F50" s="16" t="s">
        <v>169</v>
      </c>
      <c r="G50" s="16"/>
      <c r="H50" s="34"/>
      <c r="I50" s="16"/>
    </row>
    <row r="51" spans="1:10" ht="15" customHeight="1" x14ac:dyDescent="0.35">
      <c r="A51" s="41" t="s">
        <v>192</v>
      </c>
      <c r="B51" s="41" t="s">
        <v>200</v>
      </c>
      <c r="C51" s="16">
        <v>2180</v>
      </c>
      <c r="D51" s="9" t="s">
        <v>149</v>
      </c>
      <c r="E51" s="9" t="s">
        <v>448</v>
      </c>
      <c r="F51" s="9" t="s">
        <v>176</v>
      </c>
      <c r="J51" s="16"/>
    </row>
    <row r="52" spans="1:10" ht="15" customHeight="1" x14ac:dyDescent="0.35">
      <c r="A52" s="41" t="s">
        <v>192</v>
      </c>
      <c r="B52" s="41" t="s">
        <v>200</v>
      </c>
      <c r="C52" s="16">
        <v>6063</v>
      </c>
      <c r="D52" s="9" t="s">
        <v>149</v>
      </c>
      <c r="E52" s="9" t="s">
        <v>449</v>
      </c>
      <c r="F52" s="9" t="s">
        <v>182</v>
      </c>
    </row>
    <row r="53" spans="1:10" ht="15" customHeight="1" x14ac:dyDescent="0.35">
      <c r="A53" s="41" t="s">
        <v>192</v>
      </c>
      <c r="B53" s="41" t="s">
        <v>200</v>
      </c>
      <c r="C53" s="16">
        <v>3179</v>
      </c>
      <c r="D53" s="16" t="s">
        <v>149</v>
      </c>
      <c r="E53" s="16" t="s">
        <v>450</v>
      </c>
      <c r="F53" s="16" t="s">
        <v>158</v>
      </c>
      <c r="G53" s="16"/>
      <c r="H53" s="34"/>
      <c r="I53" s="16"/>
    </row>
    <row r="54" spans="1:10" ht="15" customHeight="1" x14ac:dyDescent="0.35">
      <c r="A54" s="41" t="s">
        <v>192</v>
      </c>
      <c r="B54" s="41" t="s">
        <v>200</v>
      </c>
      <c r="C54" s="16">
        <v>5237</v>
      </c>
      <c r="D54" s="16" t="s">
        <v>149</v>
      </c>
      <c r="E54" s="16" t="s">
        <v>451</v>
      </c>
      <c r="F54" s="16" t="s">
        <v>202</v>
      </c>
      <c r="G54" s="16"/>
      <c r="H54" s="34"/>
      <c r="I54" s="16"/>
    </row>
    <row r="55" spans="1:10" ht="15" customHeight="1" x14ac:dyDescent="0.35">
      <c r="A55" s="41" t="s">
        <v>192</v>
      </c>
      <c r="B55" s="41" t="s">
        <v>200</v>
      </c>
      <c r="C55" s="16">
        <v>3102</v>
      </c>
      <c r="D55" s="9" t="s">
        <v>149</v>
      </c>
      <c r="E55" s="9" t="s">
        <v>452</v>
      </c>
      <c r="F55" s="9" t="s">
        <v>79</v>
      </c>
    </row>
    <row r="56" spans="1:10" ht="15" customHeight="1" x14ac:dyDescent="0.35">
      <c r="A56" s="41" t="s">
        <v>192</v>
      </c>
      <c r="B56" s="41" t="s">
        <v>200</v>
      </c>
      <c r="C56" s="16">
        <v>3117</v>
      </c>
      <c r="D56" s="9" t="s">
        <v>149</v>
      </c>
      <c r="E56" s="9" t="s">
        <v>453</v>
      </c>
      <c r="F56" s="9" t="s">
        <v>180</v>
      </c>
    </row>
    <row r="57" spans="1:10" ht="15" customHeight="1" x14ac:dyDescent="0.35">
      <c r="A57" s="41" t="s">
        <v>192</v>
      </c>
      <c r="B57" s="41" t="s">
        <v>200</v>
      </c>
      <c r="C57" s="16">
        <v>2249</v>
      </c>
      <c r="D57" s="9" t="s">
        <v>149</v>
      </c>
      <c r="E57" s="9" t="s">
        <v>454</v>
      </c>
      <c r="F57" s="9" t="s">
        <v>197</v>
      </c>
    </row>
    <row r="58" spans="1:10" ht="15" customHeight="1" x14ac:dyDescent="0.35">
      <c r="A58" s="41" t="s">
        <v>192</v>
      </c>
      <c r="B58" s="41" t="s">
        <v>200</v>
      </c>
      <c r="C58" s="16">
        <v>5687</v>
      </c>
      <c r="D58" s="9" t="s">
        <v>149</v>
      </c>
      <c r="E58" s="9" t="s">
        <v>455</v>
      </c>
      <c r="F58" s="9" t="s">
        <v>193</v>
      </c>
    </row>
    <row r="59" spans="1:10" ht="15" customHeight="1" x14ac:dyDescent="0.35">
      <c r="A59" s="41" t="s">
        <v>192</v>
      </c>
      <c r="B59" s="41" t="s">
        <v>200</v>
      </c>
      <c r="C59" s="16">
        <v>5550</v>
      </c>
      <c r="D59" s="16" t="s">
        <v>149</v>
      </c>
      <c r="E59" s="16" t="s">
        <v>456</v>
      </c>
      <c r="F59" s="16" t="s">
        <v>252</v>
      </c>
      <c r="G59" s="16"/>
      <c r="H59" s="34"/>
      <c r="I59" s="16"/>
    </row>
    <row r="60" spans="1:10" ht="15" customHeight="1" x14ac:dyDescent="0.35">
      <c r="A60" s="41" t="s">
        <v>192</v>
      </c>
      <c r="B60" s="41" t="s">
        <v>200</v>
      </c>
      <c r="C60" s="16">
        <v>2901</v>
      </c>
      <c r="D60" s="9" t="s">
        <v>149</v>
      </c>
      <c r="E60" s="9" t="s">
        <v>457</v>
      </c>
      <c r="F60" s="9" t="s">
        <v>186</v>
      </c>
    </row>
    <row r="61" spans="1:10" ht="15" customHeight="1" x14ac:dyDescent="0.35">
      <c r="A61" s="41" t="s">
        <v>192</v>
      </c>
      <c r="B61" s="41" t="s">
        <v>200</v>
      </c>
      <c r="C61" s="16">
        <v>6058</v>
      </c>
      <c r="D61" s="16" t="s">
        <v>149</v>
      </c>
      <c r="E61" s="16" t="s">
        <v>458</v>
      </c>
      <c r="F61" s="16" t="s">
        <v>358</v>
      </c>
      <c r="G61" s="16"/>
      <c r="H61" s="34"/>
      <c r="I61" s="16"/>
    </row>
    <row r="62" spans="1:10" ht="15" customHeight="1" x14ac:dyDescent="0.35">
      <c r="A62" s="41" t="s">
        <v>192</v>
      </c>
      <c r="B62" s="41" t="s">
        <v>200</v>
      </c>
      <c r="C62" s="16">
        <v>4921</v>
      </c>
      <c r="D62" s="9" t="s">
        <v>149</v>
      </c>
      <c r="E62" s="9" t="s">
        <v>268</v>
      </c>
      <c r="F62" s="9" t="s">
        <v>186</v>
      </c>
    </row>
    <row r="63" spans="1:10" ht="15" customHeight="1" x14ac:dyDescent="0.35">
      <c r="A63" s="41" t="s">
        <v>192</v>
      </c>
      <c r="B63" s="41" t="s">
        <v>200</v>
      </c>
      <c r="C63" s="16">
        <v>5685</v>
      </c>
      <c r="D63" s="9" t="s">
        <v>149</v>
      </c>
      <c r="E63" s="9" t="s">
        <v>459</v>
      </c>
      <c r="F63" s="9" t="s">
        <v>158</v>
      </c>
    </row>
    <row r="64" spans="1:10" ht="15" customHeight="1" x14ac:dyDescent="0.35">
      <c r="A64" s="41" t="s">
        <v>192</v>
      </c>
      <c r="B64" s="41" t="s">
        <v>200</v>
      </c>
      <c r="C64" s="16">
        <v>4636</v>
      </c>
      <c r="D64" s="16" t="s">
        <v>149</v>
      </c>
      <c r="E64" s="16" t="s">
        <v>460</v>
      </c>
      <c r="F64" s="16" t="s">
        <v>182</v>
      </c>
      <c r="G64" s="16"/>
      <c r="H64" s="34"/>
      <c r="I64" s="16"/>
    </row>
    <row r="65" spans="1:10" ht="15" customHeight="1" x14ac:dyDescent="0.35">
      <c r="A65" s="41" t="s">
        <v>192</v>
      </c>
      <c r="B65" s="41" t="s">
        <v>200</v>
      </c>
      <c r="C65" s="16">
        <v>5964</v>
      </c>
      <c r="D65" s="16" t="s">
        <v>149</v>
      </c>
      <c r="E65" s="16" t="s">
        <v>461</v>
      </c>
      <c r="F65" s="16" t="s">
        <v>53</v>
      </c>
      <c r="G65" s="16"/>
      <c r="H65" s="34"/>
      <c r="I65" s="16"/>
    </row>
    <row r="66" spans="1:10" ht="15" customHeight="1" x14ac:dyDescent="0.35">
      <c r="A66" s="41" t="s">
        <v>192</v>
      </c>
      <c r="B66" s="41" t="s">
        <v>200</v>
      </c>
      <c r="C66" s="16">
        <v>5652</v>
      </c>
      <c r="D66" s="9" t="s">
        <v>149</v>
      </c>
      <c r="E66" s="9" t="s">
        <v>462</v>
      </c>
      <c r="F66" s="9" t="s">
        <v>252</v>
      </c>
    </row>
    <row r="67" spans="1:10" ht="15" customHeight="1" x14ac:dyDescent="0.35">
      <c r="A67" s="41" t="s">
        <v>192</v>
      </c>
      <c r="B67" s="41" t="s">
        <v>200</v>
      </c>
      <c r="C67" s="16">
        <v>6043</v>
      </c>
      <c r="D67" s="16" t="s">
        <v>149</v>
      </c>
      <c r="E67" s="16" t="s">
        <v>463</v>
      </c>
      <c r="F67" s="16" t="s">
        <v>132</v>
      </c>
      <c r="G67" s="16"/>
      <c r="H67" s="34"/>
      <c r="I67" s="16"/>
      <c r="J67" s="16"/>
    </row>
    <row r="68" spans="1:10" ht="15" customHeight="1" x14ac:dyDescent="0.35">
      <c r="A68" s="41" t="s">
        <v>192</v>
      </c>
      <c r="B68" s="41" t="s">
        <v>200</v>
      </c>
      <c r="C68" s="16">
        <v>4778</v>
      </c>
      <c r="D68" s="9" t="s">
        <v>149</v>
      </c>
      <c r="E68" s="9" t="s">
        <v>464</v>
      </c>
      <c r="F68" s="9" t="s">
        <v>72</v>
      </c>
    </row>
    <row r="69" spans="1:10" ht="15" customHeight="1" x14ac:dyDescent="0.35">
      <c r="A69" s="41" t="s">
        <v>192</v>
      </c>
      <c r="B69" s="41" t="s">
        <v>200</v>
      </c>
      <c r="C69" s="16">
        <v>5018</v>
      </c>
      <c r="D69" s="9" t="s">
        <v>149</v>
      </c>
      <c r="E69" s="9" t="s">
        <v>465</v>
      </c>
      <c r="F69" s="9" t="s">
        <v>252</v>
      </c>
    </row>
    <row r="70" spans="1:10" ht="15" customHeight="1" x14ac:dyDescent="0.35">
      <c r="A70" s="41" t="s">
        <v>192</v>
      </c>
      <c r="B70" s="41" t="s">
        <v>200</v>
      </c>
      <c r="C70" s="16">
        <v>3907</v>
      </c>
      <c r="D70" s="16" t="s">
        <v>149</v>
      </c>
      <c r="E70" s="16" t="s">
        <v>466</v>
      </c>
      <c r="F70" s="16" t="s">
        <v>181</v>
      </c>
      <c r="G70" s="16"/>
      <c r="H70" s="34"/>
      <c r="I70" s="16"/>
    </row>
    <row r="71" spans="1:10" ht="15" customHeight="1" x14ac:dyDescent="0.35">
      <c r="A71" s="41" t="s">
        <v>192</v>
      </c>
      <c r="B71" s="41" t="s">
        <v>200</v>
      </c>
      <c r="C71" s="16">
        <v>4856</v>
      </c>
      <c r="D71" s="9" t="s">
        <v>149</v>
      </c>
      <c r="E71" s="9" t="s">
        <v>467</v>
      </c>
      <c r="F71" s="9" t="s">
        <v>204</v>
      </c>
    </row>
    <row r="72" spans="1:10" ht="15" customHeight="1" x14ac:dyDescent="0.35">
      <c r="A72" s="41" t="s">
        <v>192</v>
      </c>
      <c r="B72" s="41" t="s">
        <v>200</v>
      </c>
      <c r="C72" s="16">
        <v>5885</v>
      </c>
      <c r="D72" s="9" t="s">
        <v>149</v>
      </c>
      <c r="E72" s="9" t="s">
        <v>278</v>
      </c>
      <c r="F72" s="9" t="s">
        <v>186</v>
      </c>
    </row>
    <row r="73" spans="1:10" ht="15" customHeight="1" x14ac:dyDescent="0.35">
      <c r="A73" s="41" t="s">
        <v>192</v>
      </c>
      <c r="B73" s="41" t="s">
        <v>200</v>
      </c>
      <c r="C73" s="16">
        <v>4093</v>
      </c>
      <c r="D73" s="9" t="s">
        <v>149</v>
      </c>
      <c r="E73" s="9" t="s">
        <v>468</v>
      </c>
      <c r="F73" s="9" t="s">
        <v>74</v>
      </c>
    </row>
    <row r="74" spans="1:10" ht="15" customHeight="1" x14ac:dyDescent="0.35">
      <c r="A74" s="41" t="s">
        <v>192</v>
      </c>
      <c r="B74" s="41" t="s">
        <v>200</v>
      </c>
      <c r="C74" s="16">
        <v>6045</v>
      </c>
      <c r="D74" s="16" t="s">
        <v>149</v>
      </c>
      <c r="E74" s="16" t="s">
        <v>469</v>
      </c>
      <c r="F74" s="16" t="s">
        <v>163</v>
      </c>
      <c r="G74" s="16"/>
      <c r="H74" s="34"/>
      <c r="I74" s="16"/>
    </row>
    <row r="75" spans="1:10" ht="15" customHeight="1" x14ac:dyDescent="0.35">
      <c r="A75" s="41" t="s">
        <v>192</v>
      </c>
      <c r="B75" s="41" t="s">
        <v>200</v>
      </c>
      <c r="C75" s="16">
        <v>3703</v>
      </c>
      <c r="D75" s="16" t="s">
        <v>149</v>
      </c>
      <c r="E75" s="16" t="s">
        <v>470</v>
      </c>
      <c r="F75" s="16" t="s">
        <v>52</v>
      </c>
      <c r="G75" s="16"/>
      <c r="H75" s="34"/>
      <c r="I75" s="16"/>
    </row>
    <row r="76" spans="1:10" ht="15" customHeight="1" x14ac:dyDescent="0.35">
      <c r="A76" s="41" t="s">
        <v>192</v>
      </c>
      <c r="B76" s="41" t="s">
        <v>200</v>
      </c>
      <c r="C76" s="16">
        <v>5411</v>
      </c>
      <c r="D76" s="16" t="s">
        <v>149</v>
      </c>
      <c r="E76" s="16" t="s">
        <v>471</v>
      </c>
      <c r="F76" s="16" t="s">
        <v>54</v>
      </c>
      <c r="G76" s="16"/>
      <c r="H76" s="34"/>
      <c r="I76" s="16"/>
    </row>
    <row r="77" spans="1:10" ht="15" customHeight="1" x14ac:dyDescent="0.35">
      <c r="A77" s="41" t="s">
        <v>192</v>
      </c>
      <c r="B77" s="41" t="s">
        <v>200</v>
      </c>
      <c r="C77" s="16">
        <v>5717</v>
      </c>
      <c r="D77" s="9" t="s">
        <v>149</v>
      </c>
      <c r="E77" s="9" t="s">
        <v>472</v>
      </c>
      <c r="F77" s="9" t="s">
        <v>54</v>
      </c>
    </row>
    <row r="78" spans="1:10" ht="15" customHeight="1" x14ac:dyDescent="0.35">
      <c r="A78" s="41" t="s">
        <v>192</v>
      </c>
      <c r="B78" s="41" t="s">
        <v>200</v>
      </c>
      <c r="C78" s="16">
        <v>5581</v>
      </c>
      <c r="D78" s="16" t="s">
        <v>149</v>
      </c>
      <c r="E78" s="16" t="s">
        <v>473</v>
      </c>
      <c r="F78" s="16" t="s">
        <v>167</v>
      </c>
      <c r="G78" s="16"/>
      <c r="H78" s="34"/>
      <c r="I78" s="16"/>
    </row>
    <row r="79" spans="1:10" ht="15" customHeight="1" x14ac:dyDescent="0.35">
      <c r="A79" s="41" t="s">
        <v>192</v>
      </c>
      <c r="B79" s="41" t="s">
        <v>200</v>
      </c>
      <c r="C79" s="16">
        <v>4612</v>
      </c>
      <c r="D79" s="16" t="s">
        <v>149</v>
      </c>
      <c r="E79" s="16" t="s">
        <v>474</v>
      </c>
      <c r="F79" s="16" t="s">
        <v>77</v>
      </c>
      <c r="G79" s="16"/>
      <c r="H79" s="34"/>
      <c r="I79" s="16"/>
    </row>
    <row r="80" spans="1:10" ht="15" customHeight="1" x14ac:dyDescent="0.35">
      <c r="A80" s="41" t="s">
        <v>192</v>
      </c>
      <c r="B80" s="41" t="s">
        <v>200</v>
      </c>
      <c r="C80" s="16">
        <v>5847</v>
      </c>
      <c r="D80" s="16" t="s">
        <v>149</v>
      </c>
      <c r="E80" s="16" t="s">
        <v>475</v>
      </c>
      <c r="F80" s="16" t="s">
        <v>165</v>
      </c>
      <c r="G80" s="16"/>
      <c r="H80" s="34"/>
      <c r="I80" s="16"/>
    </row>
    <row r="81" spans="1:9" ht="15" customHeight="1" x14ac:dyDescent="0.35">
      <c r="A81" s="41" t="s">
        <v>192</v>
      </c>
      <c r="B81" s="41" t="s">
        <v>200</v>
      </c>
      <c r="C81" s="16">
        <v>6061</v>
      </c>
      <c r="D81" s="9" t="s">
        <v>149</v>
      </c>
      <c r="E81" s="9" t="s">
        <v>476</v>
      </c>
      <c r="F81" s="9" t="s">
        <v>358</v>
      </c>
    </row>
    <row r="82" spans="1:9" ht="15" customHeight="1" x14ac:dyDescent="0.35">
      <c r="A82" s="41" t="s">
        <v>192</v>
      </c>
      <c r="B82" s="41" t="s">
        <v>200</v>
      </c>
      <c r="C82" s="16">
        <v>4915</v>
      </c>
      <c r="D82" s="9" t="s">
        <v>149</v>
      </c>
      <c r="E82" s="9" t="s">
        <v>477</v>
      </c>
      <c r="F82" s="9" t="s">
        <v>193</v>
      </c>
    </row>
    <row r="83" spans="1:9" ht="15" customHeight="1" x14ac:dyDescent="0.35">
      <c r="A83" s="41" t="s">
        <v>192</v>
      </c>
      <c r="B83" s="41" t="s">
        <v>200</v>
      </c>
      <c r="C83" s="16">
        <v>6055</v>
      </c>
      <c r="D83" s="9" t="s">
        <v>149</v>
      </c>
      <c r="E83" s="9" t="s">
        <v>478</v>
      </c>
      <c r="F83" s="9" t="s">
        <v>209</v>
      </c>
    </row>
    <row r="84" spans="1:9" ht="15" customHeight="1" x14ac:dyDescent="0.35">
      <c r="A84" s="41" t="s">
        <v>192</v>
      </c>
      <c r="B84" s="41" t="s">
        <v>200</v>
      </c>
      <c r="C84" s="16">
        <v>5357</v>
      </c>
      <c r="D84" s="16" t="s">
        <v>149</v>
      </c>
      <c r="E84" s="16" t="s">
        <v>479</v>
      </c>
      <c r="F84" s="16" t="s">
        <v>76</v>
      </c>
      <c r="G84" s="16"/>
      <c r="H84" s="34"/>
      <c r="I84" s="16"/>
    </row>
    <row r="85" spans="1:9" ht="15" customHeight="1" x14ac:dyDescent="0.35">
      <c r="A85" s="41" t="s">
        <v>192</v>
      </c>
      <c r="B85" s="41" t="s">
        <v>200</v>
      </c>
      <c r="C85" s="16">
        <v>3613</v>
      </c>
      <c r="D85" s="9" t="s">
        <v>149</v>
      </c>
      <c r="E85" s="9" t="s">
        <v>480</v>
      </c>
      <c r="F85" s="9" t="s">
        <v>75</v>
      </c>
    </row>
    <row r="86" spans="1:9" ht="15" customHeight="1" x14ac:dyDescent="0.35">
      <c r="A86" s="41" t="s">
        <v>192</v>
      </c>
      <c r="B86" s="41" t="s">
        <v>200</v>
      </c>
      <c r="C86" s="16">
        <v>5588</v>
      </c>
      <c r="D86" s="9" t="s">
        <v>149</v>
      </c>
      <c r="E86" s="9" t="s">
        <v>481</v>
      </c>
      <c r="F86" s="9" t="s">
        <v>208</v>
      </c>
    </row>
    <row r="87" spans="1:9" ht="15" customHeight="1" x14ac:dyDescent="0.35">
      <c r="A87" s="41" t="s">
        <v>192</v>
      </c>
      <c r="B87" s="41" t="s">
        <v>200</v>
      </c>
      <c r="C87" s="16">
        <v>3850</v>
      </c>
      <c r="D87" s="16" t="s">
        <v>149</v>
      </c>
      <c r="E87" s="16" t="s">
        <v>482</v>
      </c>
      <c r="F87" s="16" t="s">
        <v>204</v>
      </c>
      <c r="G87" s="16"/>
      <c r="H87" s="34"/>
      <c r="I87" s="16"/>
    </row>
    <row r="88" spans="1:9" ht="15" customHeight="1" x14ac:dyDescent="0.35">
      <c r="A88" s="41" t="s">
        <v>192</v>
      </c>
      <c r="B88" s="41" t="s">
        <v>200</v>
      </c>
      <c r="C88" s="16">
        <v>3247</v>
      </c>
      <c r="D88" s="9" t="s">
        <v>149</v>
      </c>
      <c r="E88" s="9" t="s">
        <v>483</v>
      </c>
      <c r="F88" s="9" t="s">
        <v>172</v>
      </c>
    </row>
    <row r="89" spans="1:9" ht="15" customHeight="1" x14ac:dyDescent="0.35">
      <c r="A89" s="41" t="s">
        <v>192</v>
      </c>
      <c r="B89" s="41" t="s">
        <v>200</v>
      </c>
      <c r="C89" s="16">
        <v>5880</v>
      </c>
      <c r="D89" s="16" t="s">
        <v>149</v>
      </c>
      <c r="E89" s="16" t="s">
        <v>484</v>
      </c>
      <c r="F89" s="16" t="s">
        <v>202</v>
      </c>
      <c r="G89" s="16"/>
      <c r="H89" s="34"/>
      <c r="I89" s="16"/>
    </row>
    <row r="90" spans="1:9" ht="15" customHeight="1" x14ac:dyDescent="0.35">
      <c r="A90" s="41" t="s">
        <v>192</v>
      </c>
      <c r="B90" s="41" t="s">
        <v>200</v>
      </c>
      <c r="C90" s="16">
        <v>4449</v>
      </c>
      <c r="D90" s="16" t="s">
        <v>149</v>
      </c>
      <c r="E90" s="16" t="s">
        <v>485</v>
      </c>
      <c r="F90" s="16" t="s">
        <v>172</v>
      </c>
      <c r="G90" s="16"/>
      <c r="H90" s="34"/>
      <c r="I90" s="16"/>
    </row>
    <row r="91" spans="1:9" ht="15" customHeight="1" x14ac:dyDescent="0.35">
      <c r="A91" s="41" t="s">
        <v>192</v>
      </c>
      <c r="B91" s="41" t="s">
        <v>200</v>
      </c>
      <c r="C91" s="16">
        <v>5737</v>
      </c>
      <c r="D91" s="9" t="s">
        <v>149</v>
      </c>
      <c r="E91" s="9" t="s">
        <v>486</v>
      </c>
      <c r="F91" s="9" t="s">
        <v>197</v>
      </c>
    </row>
    <row r="92" spans="1:9" ht="15" customHeight="1" x14ac:dyDescent="0.35">
      <c r="A92" s="41" t="s">
        <v>192</v>
      </c>
      <c r="B92" s="41" t="s">
        <v>200</v>
      </c>
      <c r="C92" s="16">
        <v>6068</v>
      </c>
      <c r="D92" s="16" t="s">
        <v>149</v>
      </c>
      <c r="E92" s="16" t="s">
        <v>487</v>
      </c>
      <c r="F92" s="16" t="s">
        <v>202</v>
      </c>
      <c r="G92" s="16"/>
      <c r="H92" s="34"/>
      <c r="I92" s="16"/>
    </row>
    <row r="93" spans="1:9" ht="15" customHeight="1" x14ac:dyDescent="0.35">
      <c r="A93" s="41" t="s">
        <v>192</v>
      </c>
      <c r="B93" s="41" t="s">
        <v>200</v>
      </c>
      <c r="C93" s="16">
        <v>6065</v>
      </c>
      <c r="D93" s="16" t="s">
        <v>149</v>
      </c>
      <c r="E93" s="16" t="s">
        <v>488</v>
      </c>
      <c r="F93" s="16" t="s">
        <v>405</v>
      </c>
      <c r="G93" s="16"/>
      <c r="H93" s="34"/>
      <c r="I93" s="16"/>
    </row>
    <row r="94" spans="1:9" ht="15" customHeight="1" x14ac:dyDescent="0.35">
      <c r="A94" s="41" t="s">
        <v>192</v>
      </c>
      <c r="B94" s="41" t="s">
        <v>200</v>
      </c>
      <c r="C94" s="16">
        <v>4969</v>
      </c>
      <c r="D94" s="16" t="s">
        <v>149</v>
      </c>
      <c r="E94" s="16" t="s">
        <v>489</v>
      </c>
      <c r="F94" s="16" t="s">
        <v>180</v>
      </c>
      <c r="G94" s="16"/>
      <c r="H94" s="34"/>
      <c r="I94" s="16"/>
    </row>
    <row r="95" spans="1:9" ht="15" customHeight="1" x14ac:dyDescent="0.35">
      <c r="A95" s="41" t="s">
        <v>192</v>
      </c>
      <c r="B95" s="41" t="s">
        <v>200</v>
      </c>
      <c r="C95" s="16">
        <v>5683</v>
      </c>
      <c r="D95" s="9" t="s">
        <v>149</v>
      </c>
      <c r="E95" s="9" t="s">
        <v>490</v>
      </c>
      <c r="F95" s="9" t="s">
        <v>358</v>
      </c>
    </row>
    <row r="96" spans="1:9" ht="15" customHeight="1" x14ac:dyDescent="0.35">
      <c r="A96" s="41" t="s">
        <v>192</v>
      </c>
      <c r="B96" s="41" t="s">
        <v>200</v>
      </c>
      <c r="C96" s="16">
        <v>4491</v>
      </c>
      <c r="D96" s="16" t="s">
        <v>149</v>
      </c>
      <c r="E96" s="16" t="s">
        <v>491</v>
      </c>
      <c r="F96" s="16" t="s">
        <v>160</v>
      </c>
      <c r="G96" s="16"/>
      <c r="H96" s="34"/>
      <c r="I96" s="16"/>
    </row>
    <row r="97" spans="1:9" ht="15" customHeight="1" x14ac:dyDescent="0.35">
      <c r="A97" s="41" t="s">
        <v>192</v>
      </c>
      <c r="B97" s="41" t="s">
        <v>200</v>
      </c>
      <c r="C97" s="16">
        <v>5324</v>
      </c>
      <c r="D97" s="16" t="s">
        <v>149</v>
      </c>
      <c r="E97" s="16" t="s">
        <v>282</v>
      </c>
      <c r="F97" s="16" t="s">
        <v>182</v>
      </c>
      <c r="G97" s="16"/>
      <c r="H97" s="34"/>
      <c r="I97" s="16"/>
    </row>
    <row r="98" spans="1:9" ht="15" customHeight="1" x14ac:dyDescent="0.35">
      <c r="A98" s="41" t="s">
        <v>192</v>
      </c>
      <c r="B98" s="41" t="s">
        <v>200</v>
      </c>
      <c r="C98" s="16">
        <v>6014</v>
      </c>
      <c r="D98" s="9" t="s">
        <v>149</v>
      </c>
      <c r="E98" s="9" t="s">
        <v>492</v>
      </c>
      <c r="F98" s="9" t="s">
        <v>176</v>
      </c>
    </row>
    <row r="99" spans="1:9" ht="15" customHeight="1" x14ac:dyDescent="0.35">
      <c r="A99" s="41" t="s">
        <v>192</v>
      </c>
      <c r="B99" s="41" t="s">
        <v>200</v>
      </c>
      <c r="C99" s="16">
        <v>4779</v>
      </c>
      <c r="D99" s="16" t="s">
        <v>149</v>
      </c>
      <c r="E99" s="16" t="s">
        <v>493</v>
      </c>
      <c r="F99" s="16" t="s">
        <v>184</v>
      </c>
      <c r="G99" s="16"/>
      <c r="H99" s="34"/>
      <c r="I99" s="16"/>
    </row>
    <row r="100" spans="1:9" ht="15" customHeight="1" x14ac:dyDescent="0.35">
      <c r="A100" s="41" t="s">
        <v>192</v>
      </c>
      <c r="B100" s="41" t="s">
        <v>200</v>
      </c>
      <c r="C100" s="16">
        <v>3883</v>
      </c>
      <c r="D100" s="16" t="s">
        <v>149</v>
      </c>
      <c r="E100" s="16" t="s">
        <v>494</v>
      </c>
      <c r="F100" s="16" t="s">
        <v>204</v>
      </c>
      <c r="G100" s="16"/>
      <c r="H100" s="34"/>
      <c r="I100" s="16"/>
    </row>
    <row r="101" spans="1:9" ht="15" customHeight="1" x14ac:dyDescent="0.35">
      <c r="A101" s="41" t="s">
        <v>192</v>
      </c>
      <c r="B101" s="41" t="s">
        <v>200</v>
      </c>
      <c r="C101" s="16">
        <v>4767</v>
      </c>
      <c r="D101" s="9" t="s">
        <v>149</v>
      </c>
      <c r="E101" s="9" t="s">
        <v>495</v>
      </c>
      <c r="F101" s="9" t="s">
        <v>197</v>
      </c>
    </row>
    <row r="102" spans="1:9" ht="15" customHeight="1" x14ac:dyDescent="0.35">
      <c r="A102" s="41" t="s">
        <v>192</v>
      </c>
      <c r="B102" s="41" t="s">
        <v>200</v>
      </c>
      <c r="C102" s="16">
        <v>4904</v>
      </c>
      <c r="D102" s="16" t="s">
        <v>149</v>
      </c>
      <c r="E102" s="16" t="s">
        <v>284</v>
      </c>
      <c r="F102" s="16" t="s">
        <v>170</v>
      </c>
      <c r="G102" s="16"/>
      <c r="H102" s="34"/>
      <c r="I102" s="16"/>
    </row>
    <row r="103" spans="1:9" ht="15" customHeight="1" x14ac:dyDescent="0.35">
      <c r="A103" s="41" t="s">
        <v>192</v>
      </c>
      <c r="B103" s="41" t="s">
        <v>200</v>
      </c>
      <c r="C103" s="16">
        <v>6060</v>
      </c>
      <c r="D103" s="16" t="s">
        <v>149</v>
      </c>
      <c r="E103" s="16" t="s">
        <v>497</v>
      </c>
      <c r="F103" s="16" t="s">
        <v>358</v>
      </c>
      <c r="G103" s="16"/>
      <c r="H103" s="34"/>
      <c r="I103" s="16"/>
    </row>
    <row r="104" spans="1:9" ht="15" customHeight="1" x14ac:dyDescent="0.35">
      <c r="A104" s="41" t="s">
        <v>192</v>
      </c>
      <c r="B104" s="41" t="s">
        <v>200</v>
      </c>
      <c r="C104" s="16">
        <v>6049</v>
      </c>
      <c r="D104" s="9" t="s">
        <v>149</v>
      </c>
      <c r="E104" s="9" t="s">
        <v>498</v>
      </c>
      <c r="F104" s="9" t="s">
        <v>357</v>
      </c>
    </row>
    <row r="105" spans="1:9" ht="15" customHeight="1" x14ac:dyDescent="0.35">
      <c r="A105" s="41" t="s">
        <v>192</v>
      </c>
      <c r="B105" s="41" t="s">
        <v>200</v>
      </c>
      <c r="C105" s="16">
        <v>5874</v>
      </c>
      <c r="D105" s="9" t="s">
        <v>149</v>
      </c>
      <c r="E105" s="9" t="s">
        <v>499</v>
      </c>
      <c r="F105" s="9" t="s">
        <v>209</v>
      </c>
    </row>
    <row r="106" spans="1:9" ht="15" customHeight="1" x14ac:dyDescent="0.35">
      <c r="A106" s="41" t="s">
        <v>192</v>
      </c>
      <c r="B106" s="41" t="s">
        <v>200</v>
      </c>
      <c r="C106" s="16">
        <v>4273</v>
      </c>
      <c r="D106" s="9" t="s">
        <v>149</v>
      </c>
      <c r="E106" s="9" t="s">
        <v>500</v>
      </c>
      <c r="F106" s="9" t="s">
        <v>170</v>
      </c>
    </row>
    <row r="107" spans="1:9" ht="15" customHeight="1" x14ac:dyDescent="0.35">
      <c r="A107" s="41" t="s">
        <v>192</v>
      </c>
      <c r="B107" s="41" t="s">
        <v>200</v>
      </c>
      <c r="C107" s="16">
        <v>5932</v>
      </c>
      <c r="D107" s="16" t="s">
        <v>149</v>
      </c>
      <c r="E107" s="16" t="s">
        <v>501</v>
      </c>
      <c r="F107" s="16" t="s">
        <v>132</v>
      </c>
      <c r="G107" s="16"/>
      <c r="H107" s="34"/>
      <c r="I107" s="16"/>
    </row>
    <row r="108" spans="1:9" ht="15" customHeight="1" x14ac:dyDescent="0.35">
      <c r="A108" s="41" t="s">
        <v>192</v>
      </c>
      <c r="B108" s="41" t="s">
        <v>200</v>
      </c>
      <c r="C108" s="16">
        <v>5518</v>
      </c>
      <c r="D108" s="16" t="s">
        <v>149</v>
      </c>
      <c r="E108" s="16" t="s">
        <v>502</v>
      </c>
      <c r="F108" s="16" t="s">
        <v>76</v>
      </c>
      <c r="G108" s="16"/>
      <c r="H108" s="34"/>
      <c r="I108" s="16"/>
    </row>
    <row r="109" spans="1:9" ht="15" customHeight="1" x14ac:dyDescent="0.35">
      <c r="A109" s="41" t="s">
        <v>192</v>
      </c>
      <c r="B109" s="41" t="s">
        <v>200</v>
      </c>
      <c r="C109" s="16">
        <v>5882</v>
      </c>
      <c r="D109" s="9" t="s">
        <v>149</v>
      </c>
      <c r="E109" s="9" t="s">
        <v>504</v>
      </c>
      <c r="F109" s="9" t="s">
        <v>75</v>
      </c>
    </row>
    <row r="110" spans="1:9" ht="15" customHeight="1" x14ac:dyDescent="0.35">
      <c r="A110" s="41" t="s">
        <v>192</v>
      </c>
      <c r="B110" s="41" t="s">
        <v>200</v>
      </c>
      <c r="C110" s="16">
        <v>5415</v>
      </c>
      <c r="D110" s="9" t="s">
        <v>149</v>
      </c>
      <c r="E110" s="9" t="s">
        <v>505</v>
      </c>
      <c r="F110" s="9" t="s">
        <v>193</v>
      </c>
    </row>
    <row r="111" spans="1:9" ht="15" customHeight="1" x14ac:dyDescent="0.35">
      <c r="A111" s="41" t="s">
        <v>192</v>
      </c>
      <c r="B111" s="41" t="s">
        <v>200</v>
      </c>
      <c r="C111" s="16">
        <v>2253</v>
      </c>
      <c r="D111" s="9" t="s">
        <v>149</v>
      </c>
      <c r="E111" s="9" t="s">
        <v>506</v>
      </c>
      <c r="F111" s="9" t="s">
        <v>357</v>
      </c>
    </row>
    <row r="112" spans="1:9" ht="15" customHeight="1" x14ac:dyDescent="0.35">
      <c r="A112" s="41" t="s">
        <v>192</v>
      </c>
      <c r="B112" s="41" t="s">
        <v>200</v>
      </c>
      <c r="C112" s="16">
        <v>4611</v>
      </c>
      <c r="D112" s="16" t="s">
        <v>149</v>
      </c>
      <c r="E112" s="16" t="s">
        <v>507</v>
      </c>
      <c r="F112" s="16" t="s">
        <v>77</v>
      </c>
      <c r="G112" s="16"/>
      <c r="H112" s="34"/>
      <c r="I112" s="16"/>
    </row>
    <row r="113" spans="1:10" ht="15" customHeight="1" x14ac:dyDescent="0.35">
      <c r="A113" s="41" t="s">
        <v>192</v>
      </c>
      <c r="B113" s="41" t="s">
        <v>200</v>
      </c>
      <c r="C113" s="16">
        <v>5066</v>
      </c>
      <c r="D113" s="16" t="s">
        <v>149</v>
      </c>
      <c r="E113" s="16" t="s">
        <v>508</v>
      </c>
      <c r="F113" s="16" t="s">
        <v>76</v>
      </c>
      <c r="G113" s="16"/>
      <c r="H113" s="34"/>
      <c r="I113" s="16"/>
    </row>
    <row r="114" spans="1:10" ht="15" customHeight="1" x14ac:dyDescent="0.35">
      <c r="A114" s="41" t="s">
        <v>192</v>
      </c>
      <c r="B114" s="41" t="s">
        <v>200</v>
      </c>
      <c r="C114" s="16">
        <v>5933</v>
      </c>
      <c r="D114" s="9" t="s">
        <v>149</v>
      </c>
      <c r="E114" s="9" t="s">
        <v>509</v>
      </c>
      <c r="F114" s="9" t="s">
        <v>165</v>
      </c>
    </row>
    <row r="115" spans="1:10" ht="15" customHeight="1" x14ac:dyDescent="0.35">
      <c r="A115" s="41" t="s">
        <v>192</v>
      </c>
      <c r="B115" s="41" t="s">
        <v>200</v>
      </c>
      <c r="C115" s="16">
        <v>5075</v>
      </c>
      <c r="D115" s="16" t="s">
        <v>149</v>
      </c>
      <c r="E115" s="16" t="s">
        <v>510</v>
      </c>
      <c r="F115" s="16" t="s">
        <v>52</v>
      </c>
      <c r="G115" s="16"/>
      <c r="H115" s="34"/>
      <c r="I115" s="16"/>
    </row>
    <row r="116" spans="1:10" ht="15" customHeight="1" x14ac:dyDescent="0.35">
      <c r="A116" s="41" t="s">
        <v>192</v>
      </c>
      <c r="B116" s="41" t="s">
        <v>200</v>
      </c>
      <c r="C116" s="16">
        <v>6069</v>
      </c>
      <c r="D116" s="16" t="s">
        <v>149</v>
      </c>
      <c r="E116" s="16" t="s">
        <v>511</v>
      </c>
      <c r="F116" s="16" t="s">
        <v>202</v>
      </c>
      <c r="G116" s="16"/>
      <c r="H116" s="34"/>
      <c r="I116" s="16"/>
    </row>
    <row r="117" spans="1:10" ht="15" customHeight="1" x14ac:dyDescent="0.35">
      <c r="A117" s="41" t="s">
        <v>192</v>
      </c>
      <c r="B117" s="41" t="s">
        <v>200</v>
      </c>
      <c r="C117" s="16">
        <v>4830</v>
      </c>
      <c r="D117" s="16" t="s">
        <v>149</v>
      </c>
      <c r="E117" s="16" t="s">
        <v>512</v>
      </c>
      <c r="F117" s="16" t="s">
        <v>208</v>
      </c>
      <c r="G117" s="16"/>
      <c r="H117" s="34"/>
      <c r="I117" s="16"/>
      <c r="J117" s="16"/>
    </row>
    <row r="118" spans="1:10" ht="15" customHeight="1" x14ac:dyDescent="0.35">
      <c r="A118" s="41" t="s">
        <v>192</v>
      </c>
      <c r="B118" s="41" t="s">
        <v>200</v>
      </c>
      <c r="C118" s="16">
        <v>3861</v>
      </c>
      <c r="D118" s="9" t="s">
        <v>149</v>
      </c>
      <c r="E118" s="9" t="s">
        <v>513</v>
      </c>
      <c r="F118" s="9" t="s">
        <v>209</v>
      </c>
    </row>
    <row r="119" spans="1:10" ht="15" customHeight="1" x14ac:dyDescent="0.35">
      <c r="A119" s="41" t="s">
        <v>192</v>
      </c>
      <c r="B119" s="41" t="s">
        <v>200</v>
      </c>
      <c r="C119" s="16">
        <v>6067</v>
      </c>
      <c r="D119" s="16" t="s">
        <v>149</v>
      </c>
      <c r="E119" s="16" t="s">
        <v>514</v>
      </c>
      <c r="F119" s="16" t="s">
        <v>405</v>
      </c>
      <c r="G119" s="16"/>
      <c r="H119" s="34"/>
      <c r="I119" s="16"/>
    </row>
    <row r="120" spans="1:10" ht="15" customHeight="1" x14ac:dyDescent="0.35">
      <c r="A120" s="41" t="s">
        <v>192</v>
      </c>
      <c r="B120" s="41" t="s">
        <v>200</v>
      </c>
      <c r="C120" s="16">
        <v>3455</v>
      </c>
      <c r="D120" s="16" t="s">
        <v>149</v>
      </c>
      <c r="E120" s="16" t="s">
        <v>515</v>
      </c>
      <c r="F120" s="16" t="s">
        <v>357</v>
      </c>
      <c r="G120" s="16"/>
      <c r="H120" s="34"/>
      <c r="I120" s="16"/>
    </row>
    <row r="121" spans="1:10" ht="15" customHeight="1" x14ac:dyDescent="0.35">
      <c r="A121" s="41" t="s">
        <v>192</v>
      </c>
      <c r="B121" s="41" t="s">
        <v>200</v>
      </c>
      <c r="C121" s="16">
        <v>5556</v>
      </c>
      <c r="D121" s="9" t="s">
        <v>149</v>
      </c>
      <c r="E121" s="9" t="s">
        <v>516</v>
      </c>
      <c r="F121" s="9" t="s">
        <v>52</v>
      </c>
    </row>
    <row r="122" spans="1:10" ht="15" customHeight="1" x14ac:dyDescent="0.35">
      <c r="A122" s="41" t="s">
        <v>192</v>
      </c>
      <c r="B122" s="41" t="s">
        <v>200</v>
      </c>
      <c r="C122" s="16">
        <v>6042</v>
      </c>
      <c r="D122" s="16" t="s">
        <v>149</v>
      </c>
      <c r="E122" s="16" t="s">
        <v>517</v>
      </c>
      <c r="F122" s="16" t="s">
        <v>132</v>
      </c>
      <c r="G122" s="16"/>
      <c r="H122" s="34"/>
      <c r="I122" s="16"/>
    </row>
    <row r="123" spans="1:10" ht="15" customHeight="1" x14ac:dyDescent="0.35">
      <c r="A123" s="41" t="s">
        <v>192</v>
      </c>
      <c r="B123" s="41" t="s">
        <v>200</v>
      </c>
      <c r="C123" s="16">
        <v>5947</v>
      </c>
      <c r="D123" s="9" t="s">
        <v>149</v>
      </c>
      <c r="E123" s="9" t="s">
        <v>518</v>
      </c>
      <c r="F123" s="9" t="s">
        <v>405</v>
      </c>
    </row>
    <row r="124" spans="1:10" ht="15" customHeight="1" x14ac:dyDescent="0.35">
      <c r="A124" s="41" t="s">
        <v>192</v>
      </c>
      <c r="B124" s="41" t="s">
        <v>200</v>
      </c>
      <c r="C124" s="16">
        <v>5815</v>
      </c>
      <c r="D124" s="9" t="s">
        <v>149</v>
      </c>
      <c r="E124" s="9" t="s">
        <v>292</v>
      </c>
      <c r="F124" s="9" t="s">
        <v>176</v>
      </c>
    </row>
    <row r="125" spans="1:10" ht="15" customHeight="1" x14ac:dyDescent="0.35">
      <c r="A125" s="41" t="s">
        <v>192</v>
      </c>
      <c r="B125" s="41" t="s">
        <v>200</v>
      </c>
      <c r="C125" s="16">
        <v>5861</v>
      </c>
      <c r="D125" s="9" t="s">
        <v>149</v>
      </c>
      <c r="E125" s="9" t="s">
        <v>519</v>
      </c>
      <c r="F125" s="9" t="s">
        <v>186</v>
      </c>
    </row>
    <row r="126" spans="1:10" ht="15" customHeight="1" x14ac:dyDescent="0.35">
      <c r="A126" s="41" t="s">
        <v>192</v>
      </c>
      <c r="B126" s="41" t="s">
        <v>200</v>
      </c>
      <c r="C126" s="16">
        <v>5470</v>
      </c>
      <c r="D126" s="16" t="s">
        <v>149</v>
      </c>
      <c r="E126" s="16" t="s">
        <v>520</v>
      </c>
      <c r="F126" s="16" t="s">
        <v>169</v>
      </c>
      <c r="G126" s="16"/>
      <c r="H126" s="34"/>
      <c r="I126" s="16"/>
    </row>
    <row r="127" spans="1:10" ht="15" customHeight="1" x14ac:dyDescent="0.35">
      <c r="A127" s="41" t="s">
        <v>192</v>
      </c>
      <c r="B127" s="41" t="s">
        <v>200</v>
      </c>
      <c r="C127" s="16">
        <v>5304</v>
      </c>
      <c r="D127" s="9" t="s">
        <v>149</v>
      </c>
      <c r="E127" s="9" t="s">
        <v>521</v>
      </c>
      <c r="F127" s="9" t="s">
        <v>160</v>
      </c>
    </row>
    <row r="128" spans="1:10" ht="15" customHeight="1" x14ac:dyDescent="0.35">
      <c r="A128" s="41" t="s">
        <v>192</v>
      </c>
      <c r="B128" s="41" t="s">
        <v>200</v>
      </c>
      <c r="C128" s="16">
        <v>5586</v>
      </c>
      <c r="D128" s="16" t="s">
        <v>149</v>
      </c>
      <c r="E128" s="16" t="s">
        <v>522</v>
      </c>
      <c r="F128" s="16" t="s">
        <v>193</v>
      </c>
      <c r="G128" s="16"/>
      <c r="H128" s="34"/>
      <c r="I128" s="16"/>
    </row>
    <row r="129" spans="1:9" ht="15" customHeight="1" x14ac:dyDescent="0.35">
      <c r="A129" s="41" t="s">
        <v>192</v>
      </c>
      <c r="B129" s="41" t="s">
        <v>200</v>
      </c>
      <c r="C129" s="16">
        <v>6040</v>
      </c>
      <c r="D129" s="9" t="s">
        <v>149</v>
      </c>
      <c r="E129" s="9" t="s">
        <v>523</v>
      </c>
      <c r="F129" s="9" t="s">
        <v>51</v>
      </c>
    </row>
    <row r="130" spans="1:9" ht="15" customHeight="1" x14ac:dyDescent="0.35">
      <c r="A130" s="41" t="s">
        <v>192</v>
      </c>
      <c r="B130" s="41" t="s">
        <v>200</v>
      </c>
      <c r="C130" s="16">
        <v>5841</v>
      </c>
      <c r="D130" s="9" t="s">
        <v>149</v>
      </c>
      <c r="E130" s="9" t="s">
        <v>524</v>
      </c>
      <c r="F130" s="9" t="s">
        <v>176</v>
      </c>
    </row>
    <row r="131" spans="1:9" ht="15" customHeight="1" x14ac:dyDescent="0.35">
      <c r="A131" s="41" t="s">
        <v>192</v>
      </c>
      <c r="B131" s="41" t="s">
        <v>200</v>
      </c>
      <c r="C131" s="16">
        <v>6041</v>
      </c>
      <c r="D131" s="9" t="s">
        <v>149</v>
      </c>
      <c r="E131" s="9" t="s">
        <v>525</v>
      </c>
      <c r="F131" s="9" t="s">
        <v>51</v>
      </c>
    </row>
    <row r="132" spans="1:9" ht="15" customHeight="1" x14ac:dyDescent="0.35">
      <c r="A132" s="41" t="s">
        <v>192</v>
      </c>
      <c r="B132" s="41" t="s">
        <v>200</v>
      </c>
      <c r="C132" s="16">
        <v>2945</v>
      </c>
      <c r="D132" s="9" t="s">
        <v>149</v>
      </c>
      <c r="E132" s="9" t="s">
        <v>526</v>
      </c>
      <c r="F132" s="9" t="s">
        <v>77</v>
      </c>
    </row>
    <row r="133" spans="1:9" ht="15" customHeight="1" x14ac:dyDescent="0.35">
      <c r="A133" s="41" t="s">
        <v>192</v>
      </c>
      <c r="B133" s="41" t="s">
        <v>200</v>
      </c>
      <c r="C133" s="16">
        <v>5099</v>
      </c>
      <c r="D133" s="16" t="s">
        <v>149</v>
      </c>
      <c r="E133" s="16" t="s">
        <v>527</v>
      </c>
      <c r="F133" s="16" t="s">
        <v>186</v>
      </c>
      <c r="G133" s="16"/>
      <c r="H133" s="34"/>
      <c r="I133" s="16"/>
    </row>
    <row r="134" spans="1:9" ht="15" customHeight="1" x14ac:dyDescent="0.35">
      <c r="A134" s="41" t="s">
        <v>192</v>
      </c>
      <c r="B134" s="41" t="s">
        <v>200</v>
      </c>
      <c r="C134" s="16">
        <v>4459</v>
      </c>
      <c r="D134" s="9" t="s">
        <v>149</v>
      </c>
      <c r="E134" s="9" t="s">
        <v>528</v>
      </c>
      <c r="F134" s="9" t="s">
        <v>160</v>
      </c>
    </row>
    <row r="135" spans="1:9" ht="15" customHeight="1" x14ac:dyDescent="0.35">
      <c r="A135" s="41" t="s">
        <v>192</v>
      </c>
      <c r="B135" s="41" t="s">
        <v>200</v>
      </c>
      <c r="C135" s="16">
        <v>4958</v>
      </c>
      <c r="D135" s="9" t="s">
        <v>149</v>
      </c>
      <c r="E135" s="9" t="s">
        <v>529</v>
      </c>
      <c r="F135" s="9" t="s">
        <v>165</v>
      </c>
    </row>
    <row r="136" spans="1:9" ht="15" customHeight="1" x14ac:dyDescent="0.35">
      <c r="A136" s="41" t="s">
        <v>192</v>
      </c>
      <c r="B136" s="41" t="s">
        <v>200</v>
      </c>
      <c r="C136" s="16">
        <v>5064</v>
      </c>
      <c r="D136" s="16" t="s">
        <v>149</v>
      </c>
      <c r="E136" s="16" t="s">
        <v>530</v>
      </c>
      <c r="F136" s="16" t="s">
        <v>78</v>
      </c>
      <c r="G136" s="16"/>
      <c r="H136" s="34"/>
      <c r="I136" s="16"/>
    </row>
    <row r="137" spans="1:9" ht="15" customHeight="1" x14ac:dyDescent="0.35">
      <c r="A137" s="41" t="s">
        <v>192</v>
      </c>
      <c r="B137" s="41" t="s">
        <v>200</v>
      </c>
      <c r="C137" s="16">
        <v>4974</v>
      </c>
      <c r="D137" s="9" t="s">
        <v>149</v>
      </c>
      <c r="E137" s="9" t="s">
        <v>531</v>
      </c>
      <c r="F137" s="9" t="s">
        <v>209</v>
      </c>
    </row>
    <row r="138" spans="1:9" ht="15" customHeight="1" x14ac:dyDescent="0.35">
      <c r="A138" s="41" t="s">
        <v>192</v>
      </c>
      <c r="B138" s="41" t="s">
        <v>200</v>
      </c>
      <c r="C138" s="16">
        <v>6062</v>
      </c>
      <c r="D138" s="16" t="s">
        <v>149</v>
      </c>
      <c r="E138" s="16" t="s">
        <v>532</v>
      </c>
      <c r="F138" s="16" t="s">
        <v>182</v>
      </c>
      <c r="G138" s="16"/>
      <c r="H138" s="34"/>
      <c r="I138" s="16"/>
    </row>
    <row r="139" spans="1:9" ht="15" customHeight="1" x14ac:dyDescent="0.35">
      <c r="A139" s="41" t="s">
        <v>192</v>
      </c>
      <c r="B139" s="41" t="s">
        <v>200</v>
      </c>
      <c r="C139" s="16">
        <v>6059</v>
      </c>
      <c r="D139" s="16" t="s">
        <v>149</v>
      </c>
      <c r="E139" s="16" t="s">
        <v>533</v>
      </c>
      <c r="F139" s="16" t="s">
        <v>358</v>
      </c>
      <c r="G139" s="16"/>
      <c r="H139" s="34"/>
      <c r="I139" s="16"/>
    </row>
    <row r="140" spans="1:9" ht="15" customHeight="1" x14ac:dyDescent="0.35">
      <c r="A140" s="41" t="s">
        <v>192</v>
      </c>
      <c r="B140" s="41" t="s">
        <v>200</v>
      </c>
      <c r="C140" s="16">
        <v>3486</v>
      </c>
      <c r="D140" s="16" t="s">
        <v>149</v>
      </c>
      <c r="E140" s="16" t="s">
        <v>265</v>
      </c>
      <c r="F140" s="16" t="s">
        <v>79</v>
      </c>
      <c r="G140" s="16"/>
      <c r="H140" s="34"/>
      <c r="I140" s="16"/>
    </row>
    <row r="141" spans="1:9" ht="15" customHeight="1" x14ac:dyDescent="0.35">
      <c r="A141" s="41" t="s">
        <v>192</v>
      </c>
      <c r="B141" s="41" t="s">
        <v>200</v>
      </c>
      <c r="C141" s="16">
        <v>5354</v>
      </c>
      <c r="D141" s="9" t="s">
        <v>149</v>
      </c>
      <c r="E141" s="9" t="s">
        <v>534</v>
      </c>
      <c r="F141" s="9" t="s">
        <v>74</v>
      </c>
    </row>
    <row r="142" spans="1:9" ht="15" customHeight="1" x14ac:dyDescent="0.35">
      <c r="A142" s="41" t="s">
        <v>192</v>
      </c>
      <c r="B142" s="41" t="s">
        <v>200</v>
      </c>
      <c r="C142" s="16">
        <v>5879</v>
      </c>
      <c r="D142" s="16" t="s">
        <v>149</v>
      </c>
      <c r="E142" s="16" t="s">
        <v>535</v>
      </c>
      <c r="F142" s="16" t="s">
        <v>185</v>
      </c>
      <c r="G142" s="16"/>
      <c r="H142" s="34"/>
      <c r="I142" s="16"/>
    </row>
    <row r="143" spans="1:9" ht="15" customHeight="1" x14ac:dyDescent="0.35">
      <c r="A143" s="41" t="s">
        <v>192</v>
      </c>
      <c r="B143" s="41" t="s">
        <v>200</v>
      </c>
      <c r="C143" s="16">
        <v>2181</v>
      </c>
      <c r="D143" s="16" t="s">
        <v>149</v>
      </c>
      <c r="E143" s="16" t="s">
        <v>536</v>
      </c>
      <c r="F143" s="16" t="s">
        <v>75</v>
      </c>
      <c r="G143" s="16"/>
      <c r="H143" s="34"/>
      <c r="I143" s="16"/>
    </row>
    <row r="144" spans="1:9" ht="15" customHeight="1" x14ac:dyDescent="0.35">
      <c r="A144" s="41" t="s">
        <v>192</v>
      </c>
      <c r="B144" s="41" t="s">
        <v>200</v>
      </c>
      <c r="C144" s="16">
        <v>3141</v>
      </c>
      <c r="D144" s="16" t="s">
        <v>149</v>
      </c>
      <c r="E144" s="16" t="s">
        <v>537</v>
      </c>
      <c r="F144" s="16" t="s">
        <v>184</v>
      </c>
      <c r="G144" s="16"/>
      <c r="H144" s="34"/>
      <c r="I144" s="16"/>
    </row>
    <row r="145" spans="1:10" ht="15" customHeight="1" x14ac:dyDescent="0.35">
      <c r="A145" s="41" t="s">
        <v>192</v>
      </c>
      <c r="B145" s="41" t="s">
        <v>200</v>
      </c>
      <c r="C145" s="16">
        <v>5427</v>
      </c>
      <c r="D145" s="16" t="s">
        <v>149</v>
      </c>
      <c r="E145" s="16" t="s">
        <v>538</v>
      </c>
      <c r="F145" s="16" t="s">
        <v>252</v>
      </c>
      <c r="G145" s="16"/>
      <c r="H145" s="34"/>
      <c r="I145" s="16"/>
    </row>
    <row r="146" spans="1:10" ht="15" customHeight="1" x14ac:dyDescent="0.35">
      <c r="A146" s="41" t="s">
        <v>192</v>
      </c>
      <c r="B146" s="41" t="s">
        <v>200</v>
      </c>
      <c r="C146" s="16">
        <v>5898</v>
      </c>
      <c r="D146" s="16" t="s">
        <v>149</v>
      </c>
      <c r="E146" s="16" t="s">
        <v>539</v>
      </c>
      <c r="F146" s="16" t="s">
        <v>184</v>
      </c>
      <c r="G146" s="16"/>
      <c r="H146" s="34"/>
      <c r="I146" s="16"/>
    </row>
    <row r="147" spans="1:10" ht="15" customHeight="1" x14ac:dyDescent="0.35">
      <c r="A147" s="41" t="s">
        <v>192</v>
      </c>
      <c r="B147" s="41" t="s">
        <v>200</v>
      </c>
      <c r="C147" s="16">
        <v>6053</v>
      </c>
      <c r="D147" s="16" t="s">
        <v>149</v>
      </c>
      <c r="E147" s="16" t="s">
        <v>540</v>
      </c>
      <c r="F147" s="16" t="s">
        <v>184</v>
      </c>
      <c r="G147" s="16"/>
      <c r="H147" s="34"/>
      <c r="I147" s="16"/>
    </row>
    <row r="148" spans="1:10" ht="15" customHeight="1" x14ac:dyDescent="0.35">
      <c r="A148" s="41" t="s">
        <v>192</v>
      </c>
      <c r="B148" s="41" t="s">
        <v>200</v>
      </c>
      <c r="C148" s="16">
        <v>5887</v>
      </c>
      <c r="D148" s="16" t="s">
        <v>149</v>
      </c>
      <c r="E148" s="16" t="s">
        <v>541</v>
      </c>
      <c r="F148" s="16" t="s">
        <v>52</v>
      </c>
      <c r="G148" s="16"/>
      <c r="H148" s="34"/>
      <c r="I148" s="16"/>
    </row>
    <row r="149" spans="1:10" ht="15" customHeight="1" x14ac:dyDescent="0.35">
      <c r="A149" s="41" t="s">
        <v>192</v>
      </c>
      <c r="B149" s="41" t="s">
        <v>200</v>
      </c>
      <c r="C149" s="16">
        <v>6039</v>
      </c>
      <c r="D149" s="16" t="s">
        <v>149</v>
      </c>
      <c r="E149" s="16" t="s">
        <v>542</v>
      </c>
      <c r="F149" s="16" t="s">
        <v>170</v>
      </c>
      <c r="G149" s="16"/>
      <c r="H149" s="34"/>
      <c r="I149" s="16"/>
    </row>
    <row r="150" spans="1:10" ht="15" customHeight="1" x14ac:dyDescent="0.35">
      <c r="A150" s="41" t="s">
        <v>192</v>
      </c>
      <c r="B150" s="41" t="s">
        <v>200</v>
      </c>
      <c r="C150" s="16">
        <v>3820</v>
      </c>
      <c r="D150" s="9" t="s">
        <v>149</v>
      </c>
      <c r="E150" s="9" t="s">
        <v>543</v>
      </c>
      <c r="F150" s="9" t="s">
        <v>77</v>
      </c>
    </row>
    <row r="151" spans="1:10" ht="15" customHeight="1" x14ac:dyDescent="0.35">
      <c r="A151" s="41" t="s">
        <v>192</v>
      </c>
      <c r="B151" s="41" t="s">
        <v>200</v>
      </c>
      <c r="C151" s="16">
        <v>5677</v>
      </c>
      <c r="D151" s="16" t="s">
        <v>149</v>
      </c>
      <c r="E151" s="16" t="s">
        <v>544</v>
      </c>
      <c r="F151" s="16" t="s">
        <v>206</v>
      </c>
      <c r="G151" s="16"/>
      <c r="H151" s="34"/>
      <c r="I151" s="16"/>
      <c r="J151" s="16"/>
    </row>
    <row r="152" spans="1:10" ht="15" customHeight="1" x14ac:dyDescent="0.35">
      <c r="A152" s="41" t="s">
        <v>192</v>
      </c>
      <c r="B152" s="41" t="s">
        <v>200</v>
      </c>
      <c r="C152" s="16">
        <v>5485</v>
      </c>
      <c r="D152" s="16" t="s">
        <v>149</v>
      </c>
      <c r="E152" s="16" t="s">
        <v>545</v>
      </c>
      <c r="F152" s="16" t="s">
        <v>163</v>
      </c>
      <c r="G152" s="16"/>
      <c r="H152" s="34"/>
      <c r="I152" s="16"/>
    </row>
    <row r="153" spans="1:10" ht="15" customHeight="1" x14ac:dyDescent="0.35">
      <c r="A153" s="41" t="s">
        <v>192</v>
      </c>
      <c r="B153" s="41" t="s">
        <v>200</v>
      </c>
      <c r="C153" s="16">
        <v>6102</v>
      </c>
      <c r="D153" s="9" t="s">
        <v>149</v>
      </c>
      <c r="E153" s="9" t="s">
        <v>546</v>
      </c>
      <c r="F153" s="9" t="s">
        <v>169</v>
      </c>
    </row>
    <row r="154" spans="1:10" ht="15" customHeight="1" x14ac:dyDescent="0.35">
      <c r="A154" s="41" t="s">
        <v>192</v>
      </c>
      <c r="B154" s="41" t="s">
        <v>200</v>
      </c>
      <c r="C154" s="16">
        <v>5296</v>
      </c>
      <c r="D154" s="16" t="s">
        <v>149</v>
      </c>
      <c r="E154" s="16" t="s">
        <v>547</v>
      </c>
      <c r="F154" s="16" t="s">
        <v>76</v>
      </c>
      <c r="G154" s="16"/>
      <c r="H154" s="34"/>
      <c r="I154" s="16"/>
    </row>
    <row r="155" spans="1:10" ht="15" customHeight="1" x14ac:dyDescent="0.35">
      <c r="A155" s="41" t="s">
        <v>192</v>
      </c>
      <c r="B155" s="41" t="s">
        <v>200</v>
      </c>
      <c r="C155" s="16">
        <v>6051</v>
      </c>
      <c r="D155" s="16" t="s">
        <v>149</v>
      </c>
      <c r="E155" s="16" t="s">
        <v>548</v>
      </c>
      <c r="F155" s="16" t="s">
        <v>208</v>
      </c>
      <c r="G155" s="16"/>
      <c r="H155" s="34"/>
      <c r="I155" s="16"/>
    </row>
    <row r="156" spans="1:10" ht="15" customHeight="1" x14ac:dyDescent="0.35">
      <c r="A156" s="41" t="s">
        <v>192</v>
      </c>
      <c r="B156" s="41" t="s">
        <v>200</v>
      </c>
      <c r="C156" s="16">
        <v>5688</v>
      </c>
      <c r="D156" s="9" t="s">
        <v>149</v>
      </c>
      <c r="E156" s="9" t="s">
        <v>549</v>
      </c>
      <c r="F156" s="9" t="s">
        <v>193</v>
      </c>
    </row>
    <row r="157" spans="1:10" ht="15" customHeight="1" x14ac:dyDescent="0.35">
      <c r="A157" s="41" t="s">
        <v>192</v>
      </c>
      <c r="B157" s="41" t="s">
        <v>200</v>
      </c>
      <c r="C157" s="16">
        <v>4760</v>
      </c>
      <c r="D157" s="16" t="s">
        <v>149</v>
      </c>
      <c r="E157" s="16" t="s">
        <v>550</v>
      </c>
      <c r="F157" s="16" t="s">
        <v>72</v>
      </c>
      <c r="G157" s="16"/>
      <c r="H157" s="34"/>
      <c r="I157" s="16"/>
    </row>
    <row r="158" spans="1:10" ht="15" customHeight="1" x14ac:dyDescent="0.35">
      <c r="A158" s="41" t="s">
        <v>192</v>
      </c>
      <c r="B158" s="41" t="s">
        <v>200</v>
      </c>
      <c r="C158" s="16">
        <v>5078</v>
      </c>
      <c r="D158" s="9" t="s">
        <v>149</v>
      </c>
      <c r="E158" s="9" t="s">
        <v>551</v>
      </c>
      <c r="F158" s="9" t="s">
        <v>163</v>
      </c>
    </row>
    <row r="159" spans="1:10" ht="15" customHeight="1" x14ac:dyDescent="0.35">
      <c r="A159" s="41" t="s">
        <v>192</v>
      </c>
      <c r="B159" s="41" t="s">
        <v>200</v>
      </c>
      <c r="C159" s="16">
        <v>5284</v>
      </c>
      <c r="D159" s="16" t="s">
        <v>149</v>
      </c>
      <c r="E159" s="16" t="s">
        <v>552</v>
      </c>
      <c r="F159" s="16" t="s">
        <v>180</v>
      </c>
      <c r="G159" s="16"/>
      <c r="H159" s="34"/>
      <c r="I159" s="16"/>
    </row>
    <row r="160" spans="1:10" ht="15" customHeight="1" x14ac:dyDescent="0.35">
      <c r="A160" s="41" t="s">
        <v>192</v>
      </c>
      <c r="B160" s="41" t="s">
        <v>200</v>
      </c>
      <c r="C160" s="16">
        <v>6054</v>
      </c>
      <c r="D160" s="9" t="s">
        <v>149</v>
      </c>
      <c r="E160" s="9" t="s">
        <v>553</v>
      </c>
      <c r="F160" s="9" t="s">
        <v>209</v>
      </c>
    </row>
    <row r="161" spans="1:10" ht="15" customHeight="1" x14ac:dyDescent="0.35">
      <c r="A161" s="41" t="s">
        <v>192</v>
      </c>
      <c r="B161" s="41" t="s">
        <v>200</v>
      </c>
      <c r="C161" s="16">
        <v>5142</v>
      </c>
      <c r="D161" s="9" t="s">
        <v>149</v>
      </c>
      <c r="E161" s="9" t="s">
        <v>554</v>
      </c>
      <c r="F161" s="9" t="s">
        <v>54</v>
      </c>
    </row>
    <row r="162" spans="1:10" ht="15" customHeight="1" x14ac:dyDescent="0.35">
      <c r="A162" s="41" t="s">
        <v>192</v>
      </c>
      <c r="B162" s="41" t="s">
        <v>200</v>
      </c>
      <c r="C162" s="16">
        <v>6057</v>
      </c>
      <c r="D162" s="16" t="s">
        <v>149</v>
      </c>
      <c r="E162" s="16" t="s">
        <v>555</v>
      </c>
      <c r="F162" s="16" t="s">
        <v>206</v>
      </c>
      <c r="G162" s="16"/>
      <c r="H162" s="34"/>
      <c r="I162" s="16"/>
    </row>
    <row r="163" spans="1:10" ht="15" customHeight="1" x14ac:dyDescent="0.35">
      <c r="A163" s="41" t="s">
        <v>192</v>
      </c>
      <c r="B163" s="41" t="s">
        <v>200</v>
      </c>
      <c r="C163" s="16">
        <v>6044</v>
      </c>
      <c r="D163" s="9" t="s">
        <v>149</v>
      </c>
      <c r="E163" s="9" t="s">
        <v>556</v>
      </c>
      <c r="F163" s="9" t="s">
        <v>163</v>
      </c>
    </row>
    <row r="164" spans="1:10" ht="15" customHeight="1" x14ac:dyDescent="0.35">
      <c r="A164" s="41" t="s">
        <v>192</v>
      </c>
      <c r="B164" s="41" t="s">
        <v>200</v>
      </c>
      <c r="C164" s="16">
        <v>4824</v>
      </c>
      <c r="D164" s="9" t="s">
        <v>149</v>
      </c>
      <c r="E164" s="9" t="s">
        <v>557</v>
      </c>
      <c r="F164" s="9" t="s">
        <v>206</v>
      </c>
    </row>
    <row r="165" spans="1:10" ht="15" customHeight="1" x14ac:dyDescent="0.35">
      <c r="A165" s="41" t="s">
        <v>192</v>
      </c>
      <c r="B165" s="41" t="s">
        <v>200</v>
      </c>
      <c r="C165" s="16">
        <v>5528</v>
      </c>
      <c r="D165" s="16" t="s">
        <v>149</v>
      </c>
      <c r="E165" s="16" t="s">
        <v>558</v>
      </c>
      <c r="F165" s="16" t="s">
        <v>160</v>
      </c>
      <c r="G165" s="16"/>
      <c r="H165" s="34"/>
      <c r="I165" s="16"/>
    </row>
    <row r="166" spans="1:10" ht="15" customHeight="1" x14ac:dyDescent="0.35">
      <c r="A166" s="41" t="s">
        <v>192</v>
      </c>
      <c r="B166" s="41" t="s">
        <v>200</v>
      </c>
      <c r="C166" s="16">
        <v>5071</v>
      </c>
      <c r="D166" s="9" t="s">
        <v>149</v>
      </c>
      <c r="E166" s="9" t="s">
        <v>560</v>
      </c>
      <c r="F166" s="9" t="s">
        <v>197</v>
      </c>
    </row>
    <row r="167" spans="1:10" ht="15" customHeight="1" x14ac:dyDescent="0.35">
      <c r="A167" s="41" t="s">
        <v>192</v>
      </c>
      <c r="B167" s="41" t="s">
        <v>200</v>
      </c>
      <c r="C167" s="16">
        <v>3967</v>
      </c>
      <c r="D167" s="16" t="s">
        <v>149</v>
      </c>
      <c r="E167" s="16" t="s">
        <v>561</v>
      </c>
      <c r="F167" s="16" t="s">
        <v>74</v>
      </c>
      <c r="G167" s="16"/>
      <c r="H167" s="34"/>
      <c r="I167" s="16"/>
    </row>
    <row r="168" spans="1:10" ht="15" customHeight="1" x14ac:dyDescent="0.35">
      <c r="A168" s="41" t="s">
        <v>192</v>
      </c>
      <c r="B168" s="41" t="s">
        <v>200</v>
      </c>
      <c r="C168" s="16">
        <v>5960</v>
      </c>
      <c r="D168" s="16" t="s">
        <v>149</v>
      </c>
      <c r="E168" s="16" t="s">
        <v>562</v>
      </c>
      <c r="F168" s="16" t="s">
        <v>76</v>
      </c>
      <c r="G168" s="16"/>
      <c r="H168" s="34"/>
      <c r="I168" s="16"/>
    </row>
    <row r="169" spans="1:10" ht="15" customHeight="1" x14ac:dyDescent="0.35">
      <c r="A169" s="41" t="s">
        <v>192</v>
      </c>
      <c r="B169" s="41" t="s">
        <v>200</v>
      </c>
      <c r="C169" s="16">
        <v>5689</v>
      </c>
      <c r="D169" s="16" t="s">
        <v>149</v>
      </c>
      <c r="E169" s="16" t="s">
        <v>563</v>
      </c>
      <c r="F169" s="16" t="s">
        <v>183</v>
      </c>
      <c r="G169" s="16"/>
      <c r="H169" s="34"/>
      <c r="I169" s="16"/>
    </row>
    <row r="170" spans="1:10" ht="15" customHeight="1" x14ac:dyDescent="0.35">
      <c r="A170" s="41" t="s">
        <v>192</v>
      </c>
      <c r="B170" s="41" t="s">
        <v>200</v>
      </c>
      <c r="C170" s="16">
        <v>1846</v>
      </c>
      <c r="D170" s="16" t="s">
        <v>149</v>
      </c>
      <c r="E170" s="16" t="s">
        <v>565</v>
      </c>
      <c r="F170" s="16" t="s">
        <v>204</v>
      </c>
      <c r="G170" s="16"/>
      <c r="H170" s="34"/>
      <c r="I170" s="16"/>
    </row>
    <row r="171" spans="1:10" ht="15" customHeight="1" x14ac:dyDescent="0.35">
      <c r="A171" s="41" t="s">
        <v>192</v>
      </c>
      <c r="B171" s="41" t="s">
        <v>200</v>
      </c>
      <c r="C171" s="16">
        <v>5633</v>
      </c>
      <c r="D171" s="16" t="s">
        <v>149</v>
      </c>
      <c r="E171" s="16" t="s">
        <v>566</v>
      </c>
      <c r="F171" s="16" t="s">
        <v>357</v>
      </c>
      <c r="G171" s="16"/>
      <c r="H171" s="34"/>
      <c r="I171" s="16"/>
    </row>
    <row r="172" spans="1:10" ht="15" customHeight="1" x14ac:dyDescent="0.35">
      <c r="A172" s="41" t="s">
        <v>192</v>
      </c>
      <c r="B172" s="41" t="s">
        <v>200</v>
      </c>
      <c r="C172" s="16">
        <v>5351</v>
      </c>
      <c r="D172" s="9" t="s">
        <v>149</v>
      </c>
      <c r="E172" s="9" t="s">
        <v>567</v>
      </c>
      <c r="F172" s="9" t="s">
        <v>180</v>
      </c>
    </row>
    <row r="173" spans="1:10" ht="15" customHeight="1" x14ac:dyDescent="0.35">
      <c r="A173" s="41" t="s">
        <v>192</v>
      </c>
      <c r="B173" s="41" t="s">
        <v>200</v>
      </c>
      <c r="C173" s="16">
        <v>5337</v>
      </c>
      <c r="D173" s="16" t="s">
        <v>149</v>
      </c>
      <c r="E173" s="16" t="s">
        <v>568</v>
      </c>
      <c r="F173" s="16" t="s">
        <v>174</v>
      </c>
      <c r="G173" s="16"/>
      <c r="H173" s="34"/>
      <c r="I173" s="16"/>
      <c r="J173" s="16"/>
    </row>
    <row r="174" spans="1:10" ht="15" customHeight="1" x14ac:dyDescent="0.35">
      <c r="A174" s="41" t="s">
        <v>192</v>
      </c>
      <c r="B174" s="41" t="s">
        <v>200</v>
      </c>
      <c r="C174" s="16">
        <v>4814</v>
      </c>
      <c r="D174" s="9" t="s">
        <v>149</v>
      </c>
      <c r="E174" s="9" t="s">
        <v>569</v>
      </c>
      <c r="F174" s="9" t="s">
        <v>158</v>
      </c>
    </row>
    <row r="175" spans="1:10" ht="15" customHeight="1" x14ac:dyDescent="0.35">
      <c r="A175" s="41" t="s">
        <v>192</v>
      </c>
      <c r="B175" s="41" t="s">
        <v>200</v>
      </c>
      <c r="C175" s="16">
        <v>4812</v>
      </c>
      <c r="D175" s="9" t="s">
        <v>149</v>
      </c>
      <c r="E175" s="9" t="s">
        <v>570</v>
      </c>
      <c r="F175" s="9" t="s">
        <v>79</v>
      </c>
    </row>
    <row r="176" spans="1:10" ht="15" customHeight="1" x14ac:dyDescent="0.35">
      <c r="A176" s="41" t="s">
        <v>192</v>
      </c>
      <c r="B176" s="41" t="s">
        <v>200</v>
      </c>
      <c r="C176" s="16">
        <v>5855</v>
      </c>
      <c r="D176" s="16" t="s">
        <v>149</v>
      </c>
      <c r="E176" s="16" t="s">
        <v>571</v>
      </c>
      <c r="F176" s="16" t="s">
        <v>190</v>
      </c>
      <c r="G176" s="16"/>
      <c r="H176" s="34"/>
      <c r="I176" s="16"/>
    </row>
    <row r="177" spans="1:9" ht="15" customHeight="1" x14ac:dyDescent="0.35">
      <c r="A177" s="41" t="s">
        <v>192</v>
      </c>
      <c r="B177" s="41" t="s">
        <v>200</v>
      </c>
      <c r="C177" s="16">
        <v>5912</v>
      </c>
      <c r="D177" s="9" t="s">
        <v>149</v>
      </c>
      <c r="E177" s="9" t="s">
        <v>572</v>
      </c>
      <c r="F177" s="9" t="s">
        <v>183</v>
      </c>
    </row>
    <row r="178" spans="1:9" ht="15" customHeight="1" x14ac:dyDescent="0.35">
      <c r="A178" s="41" t="s">
        <v>192</v>
      </c>
      <c r="B178" s="41" t="s">
        <v>200</v>
      </c>
      <c r="C178" s="16">
        <v>6064</v>
      </c>
      <c r="D178" s="16" t="s">
        <v>149</v>
      </c>
      <c r="E178" s="16" t="s">
        <v>573</v>
      </c>
      <c r="F178" s="16" t="s">
        <v>405</v>
      </c>
      <c r="G178" s="16"/>
      <c r="H178" s="34"/>
      <c r="I178" s="16"/>
    </row>
    <row r="179" spans="1:9" ht="15" customHeight="1" x14ac:dyDescent="0.35">
      <c r="A179" s="41" t="s">
        <v>192</v>
      </c>
      <c r="B179" s="41" t="s">
        <v>200</v>
      </c>
      <c r="C179" s="16">
        <v>5867</v>
      </c>
      <c r="D179" s="9" t="s">
        <v>149</v>
      </c>
      <c r="E179" s="9" t="s">
        <v>574</v>
      </c>
      <c r="F179" s="9" t="s">
        <v>206</v>
      </c>
    </row>
    <row r="180" spans="1:9" ht="15" customHeight="1" x14ac:dyDescent="0.35">
      <c r="A180" s="41" t="s">
        <v>192</v>
      </c>
      <c r="B180" s="41" t="s">
        <v>200</v>
      </c>
      <c r="C180" s="16">
        <v>3052</v>
      </c>
      <c r="D180" s="9" t="s">
        <v>149</v>
      </c>
      <c r="E180" s="9" t="s">
        <v>575</v>
      </c>
      <c r="F180" s="9" t="s">
        <v>185</v>
      </c>
    </row>
    <row r="181" spans="1:9" ht="15" customHeight="1" x14ac:dyDescent="0.35">
      <c r="A181" s="41" t="s">
        <v>192</v>
      </c>
      <c r="B181" s="41" t="s">
        <v>200</v>
      </c>
      <c r="C181" s="16">
        <v>6066</v>
      </c>
      <c r="D181" s="9" t="s">
        <v>149</v>
      </c>
      <c r="E181" s="9" t="s">
        <v>576</v>
      </c>
      <c r="F181" s="9" t="s">
        <v>405</v>
      </c>
    </row>
    <row r="182" spans="1:9" ht="15" customHeight="1" x14ac:dyDescent="0.35">
      <c r="A182" s="41" t="s">
        <v>192</v>
      </c>
      <c r="B182" s="41" t="s">
        <v>200</v>
      </c>
      <c r="C182" s="16">
        <v>5842</v>
      </c>
      <c r="D182" s="16" t="s">
        <v>149</v>
      </c>
      <c r="E182" s="16" t="s">
        <v>577</v>
      </c>
      <c r="F182" s="16" t="s">
        <v>52</v>
      </c>
      <c r="G182" s="16"/>
      <c r="H182" s="34"/>
      <c r="I182" s="16"/>
    </row>
    <row r="183" spans="1:9" ht="15" customHeight="1" x14ac:dyDescent="0.35">
      <c r="A183" s="41" t="s">
        <v>192</v>
      </c>
      <c r="B183" s="41" t="s">
        <v>200</v>
      </c>
      <c r="C183" s="16">
        <v>5992</v>
      </c>
      <c r="D183" s="16" t="s">
        <v>149</v>
      </c>
      <c r="E183" s="16" t="s">
        <v>578</v>
      </c>
      <c r="F183" s="16" t="s">
        <v>169</v>
      </c>
      <c r="G183" s="16"/>
      <c r="H183" s="34"/>
      <c r="I183" s="16"/>
    </row>
    <row r="184" spans="1:9" ht="15" customHeight="1" x14ac:dyDescent="0.35">
      <c r="A184" s="41" t="s">
        <v>192</v>
      </c>
      <c r="B184" s="41" t="s">
        <v>200</v>
      </c>
      <c r="C184" s="16">
        <v>5806</v>
      </c>
      <c r="D184" s="9" t="s">
        <v>149</v>
      </c>
      <c r="E184" s="9" t="s">
        <v>579</v>
      </c>
      <c r="F184" s="9" t="s">
        <v>181</v>
      </c>
    </row>
    <row r="185" spans="1:9" ht="15" customHeight="1" x14ac:dyDescent="0.35">
      <c r="A185" s="41" t="s">
        <v>192</v>
      </c>
      <c r="B185" s="41" t="s">
        <v>200</v>
      </c>
      <c r="C185" s="16">
        <v>5446</v>
      </c>
      <c r="D185" s="16" t="s">
        <v>149</v>
      </c>
      <c r="E185" s="16" t="s">
        <v>580</v>
      </c>
      <c r="F185" s="16" t="s">
        <v>208</v>
      </c>
      <c r="G185" s="16"/>
      <c r="H185" s="34"/>
      <c r="I185" s="16"/>
    </row>
    <row r="186" spans="1:9" ht="15" customHeight="1" x14ac:dyDescent="0.35">
      <c r="A186" s="41" t="s">
        <v>192</v>
      </c>
      <c r="B186" s="41" t="s">
        <v>200</v>
      </c>
      <c r="C186" s="16">
        <v>5579</v>
      </c>
      <c r="D186" s="9" t="s">
        <v>149</v>
      </c>
      <c r="E186" s="9" t="s">
        <v>582</v>
      </c>
      <c r="F186" s="9" t="s">
        <v>202</v>
      </c>
      <c r="G186" s="16"/>
    </row>
    <row r="187" spans="1:9" ht="15" customHeight="1" x14ac:dyDescent="0.35">
      <c r="A187" s="41" t="s">
        <v>192</v>
      </c>
      <c r="B187" s="41" t="s">
        <v>200</v>
      </c>
      <c r="C187" s="16">
        <v>4482</v>
      </c>
      <c r="D187" s="16" t="s">
        <v>149</v>
      </c>
      <c r="E187" s="16" t="s">
        <v>583</v>
      </c>
      <c r="F187" s="16" t="s">
        <v>77</v>
      </c>
      <c r="G187" s="16"/>
      <c r="H187" s="34"/>
      <c r="I187" s="16"/>
    </row>
    <row r="188" spans="1:9" ht="15" customHeight="1" x14ac:dyDescent="0.35">
      <c r="A188" s="41" t="s">
        <v>192</v>
      </c>
      <c r="B188" s="41" t="s">
        <v>200</v>
      </c>
      <c r="C188" s="16">
        <v>4315</v>
      </c>
      <c r="D188" s="9" t="s">
        <v>149</v>
      </c>
      <c r="E188" s="9" t="s">
        <v>584</v>
      </c>
      <c r="F188" s="9" t="s">
        <v>185</v>
      </c>
    </row>
    <row r="189" spans="1:9" ht="15" customHeight="1" x14ac:dyDescent="0.35">
      <c r="A189" s="41" t="s">
        <v>192</v>
      </c>
      <c r="B189" s="41" t="s">
        <v>200</v>
      </c>
      <c r="C189" s="16">
        <v>5005</v>
      </c>
      <c r="D189" s="9" t="s">
        <v>149</v>
      </c>
      <c r="E189" s="9" t="s">
        <v>585</v>
      </c>
      <c r="F189" s="9" t="s">
        <v>181</v>
      </c>
    </row>
    <row r="190" spans="1:9" ht="15" customHeight="1" x14ac:dyDescent="0.35">
      <c r="A190" s="41" t="s">
        <v>192</v>
      </c>
      <c r="B190" s="41" t="s">
        <v>200</v>
      </c>
      <c r="C190" s="16">
        <v>3547</v>
      </c>
      <c r="D190" s="16" t="s">
        <v>149</v>
      </c>
      <c r="E190" s="16" t="s">
        <v>586</v>
      </c>
      <c r="F190" s="16" t="s">
        <v>79</v>
      </c>
      <c r="G190" s="16"/>
      <c r="H190" s="34"/>
      <c r="I190" s="16"/>
    </row>
    <row r="191" spans="1:9" ht="15" customHeight="1" x14ac:dyDescent="0.35">
      <c r="A191" s="41" t="s">
        <v>192</v>
      </c>
      <c r="B191" s="41" t="s">
        <v>200</v>
      </c>
      <c r="C191" s="16">
        <v>6046</v>
      </c>
      <c r="D191" s="9" t="s">
        <v>149</v>
      </c>
      <c r="E191" s="9" t="s">
        <v>587</v>
      </c>
      <c r="F191" s="9" t="s">
        <v>169</v>
      </c>
    </row>
    <row r="192" spans="1:9" ht="15" customHeight="1" x14ac:dyDescent="0.35">
      <c r="A192" s="41" t="s">
        <v>192</v>
      </c>
      <c r="B192" s="41" t="s">
        <v>200</v>
      </c>
      <c r="C192" s="16">
        <v>6056</v>
      </c>
      <c r="D192" s="16" t="s">
        <v>149</v>
      </c>
      <c r="E192" s="16" t="s">
        <v>588</v>
      </c>
      <c r="F192" s="16" t="s">
        <v>204</v>
      </c>
      <c r="G192" s="16"/>
      <c r="H192" s="34"/>
      <c r="I192" s="16"/>
    </row>
    <row r="193" spans="1:9" ht="15" customHeight="1" x14ac:dyDescent="0.35">
      <c r="A193" s="41" t="s">
        <v>192</v>
      </c>
      <c r="B193" s="41" t="s">
        <v>200</v>
      </c>
      <c r="C193" s="16">
        <v>5894</v>
      </c>
      <c r="D193" s="16" t="s">
        <v>149</v>
      </c>
      <c r="E193" s="16" t="s">
        <v>589</v>
      </c>
      <c r="F193" s="16" t="s">
        <v>132</v>
      </c>
      <c r="G193" s="16"/>
      <c r="H193" s="34"/>
      <c r="I193" s="16"/>
    </row>
    <row r="194" spans="1:9" ht="15" customHeight="1" x14ac:dyDescent="0.35">
      <c r="A194" s="41" t="s">
        <v>192</v>
      </c>
      <c r="B194" s="41" t="s">
        <v>200</v>
      </c>
      <c r="C194" s="16">
        <v>5722</v>
      </c>
      <c r="D194" s="9" t="s">
        <v>149</v>
      </c>
      <c r="E194" s="9" t="s">
        <v>590</v>
      </c>
      <c r="F194" s="9" t="s">
        <v>170</v>
      </c>
    </row>
    <row r="195" spans="1:9" ht="15" customHeight="1" x14ac:dyDescent="0.35">
      <c r="A195" s="41" t="s">
        <v>192</v>
      </c>
      <c r="B195" s="41" t="s">
        <v>200</v>
      </c>
      <c r="C195" s="16">
        <v>5721</v>
      </c>
      <c r="D195" s="9" t="s">
        <v>149</v>
      </c>
      <c r="E195" s="9" t="s">
        <v>591</v>
      </c>
      <c r="F195" s="9" t="s">
        <v>197</v>
      </c>
    </row>
    <row r="196" spans="1:9" ht="15" customHeight="1" x14ac:dyDescent="0.35">
      <c r="A196" s="41" t="s">
        <v>192</v>
      </c>
      <c r="B196" s="41" t="s">
        <v>200</v>
      </c>
      <c r="C196" s="16">
        <v>5282</v>
      </c>
      <c r="D196" s="9" t="s">
        <v>149</v>
      </c>
      <c r="E196" s="9" t="s">
        <v>592</v>
      </c>
      <c r="F196" s="9" t="s">
        <v>182</v>
      </c>
    </row>
    <row r="197" spans="1:9" ht="15" customHeight="1" x14ac:dyDescent="0.35">
      <c r="A197" s="41" t="s">
        <v>192</v>
      </c>
      <c r="B197" s="41" t="s">
        <v>200</v>
      </c>
      <c r="C197" s="16">
        <v>3709</v>
      </c>
      <c r="D197" s="16" t="s">
        <v>149</v>
      </c>
      <c r="E197" s="16" t="s">
        <v>593</v>
      </c>
      <c r="F197" s="16" t="s">
        <v>174</v>
      </c>
      <c r="G197" s="16"/>
      <c r="H197" s="34"/>
      <c r="I197" s="16"/>
    </row>
    <row r="198" spans="1:9" ht="15" customHeight="1" x14ac:dyDescent="0.35">
      <c r="A198" s="41" t="s">
        <v>192</v>
      </c>
      <c r="B198" s="41" t="s">
        <v>200</v>
      </c>
      <c r="C198" s="16">
        <v>4585</v>
      </c>
      <c r="D198" s="9" t="s">
        <v>149</v>
      </c>
      <c r="E198" s="9" t="s">
        <v>301</v>
      </c>
      <c r="F198" s="9" t="s">
        <v>165</v>
      </c>
    </row>
    <row r="199" spans="1:9" ht="15" customHeight="1" x14ac:dyDescent="0.35">
      <c r="A199" s="41" t="s">
        <v>187</v>
      </c>
      <c r="B199" s="41" t="s">
        <v>157</v>
      </c>
      <c r="C199" s="16">
        <v>4197</v>
      </c>
      <c r="D199" s="9" t="s">
        <v>150</v>
      </c>
      <c r="E199" s="9" t="s">
        <v>594</v>
      </c>
      <c r="F199" s="9" t="s">
        <v>202</v>
      </c>
    </row>
    <row r="200" spans="1:9" ht="15" customHeight="1" x14ac:dyDescent="0.35">
      <c r="A200" s="41" t="s">
        <v>187</v>
      </c>
      <c r="B200" s="41" t="s">
        <v>157</v>
      </c>
      <c r="C200" s="16">
        <v>5823</v>
      </c>
      <c r="D200" s="9" t="s">
        <v>150</v>
      </c>
      <c r="E200" s="9" t="s">
        <v>595</v>
      </c>
      <c r="F200" s="9" t="s">
        <v>53</v>
      </c>
    </row>
    <row r="201" spans="1:9" ht="15" customHeight="1" x14ac:dyDescent="0.35">
      <c r="A201" s="41" t="s">
        <v>187</v>
      </c>
      <c r="B201" s="41" t="s">
        <v>157</v>
      </c>
      <c r="C201" s="16">
        <v>5624</v>
      </c>
      <c r="D201" s="16" t="s">
        <v>150</v>
      </c>
      <c r="E201" s="16" t="s">
        <v>596</v>
      </c>
      <c r="F201" s="16" t="s">
        <v>73</v>
      </c>
      <c r="G201" s="16"/>
      <c r="H201" s="34"/>
      <c r="I201" s="16"/>
    </row>
    <row r="202" spans="1:9" ht="15" customHeight="1" x14ac:dyDescent="0.35">
      <c r="A202" s="41" t="s">
        <v>187</v>
      </c>
      <c r="B202" s="41" t="s">
        <v>157</v>
      </c>
      <c r="C202" s="16">
        <v>5128</v>
      </c>
      <c r="D202" s="16" t="s">
        <v>150</v>
      </c>
      <c r="E202" s="16" t="s">
        <v>597</v>
      </c>
      <c r="F202" s="16" t="s">
        <v>53</v>
      </c>
      <c r="G202" s="16"/>
      <c r="H202" s="34"/>
      <c r="I202" s="16"/>
    </row>
    <row r="203" spans="1:9" ht="15" customHeight="1" x14ac:dyDescent="0.35">
      <c r="A203" s="41" t="s">
        <v>187</v>
      </c>
      <c r="B203" s="41" t="s">
        <v>157</v>
      </c>
      <c r="C203" s="16">
        <v>4981</v>
      </c>
      <c r="D203" s="9" t="s">
        <v>150</v>
      </c>
      <c r="E203" s="9" t="s">
        <v>598</v>
      </c>
      <c r="F203" s="9" t="s">
        <v>180</v>
      </c>
    </row>
    <row r="204" spans="1:9" ht="15" customHeight="1" x14ac:dyDescent="0.35">
      <c r="A204" s="41" t="s">
        <v>187</v>
      </c>
      <c r="B204" s="41" t="s">
        <v>157</v>
      </c>
      <c r="C204" s="16">
        <v>5592</v>
      </c>
      <c r="D204" s="16" t="s">
        <v>150</v>
      </c>
      <c r="E204" s="16" t="s">
        <v>599</v>
      </c>
      <c r="F204" s="16" t="s">
        <v>172</v>
      </c>
      <c r="G204" s="16"/>
      <c r="H204" s="34"/>
      <c r="I204" s="16"/>
    </row>
    <row r="205" spans="1:9" ht="15" customHeight="1" x14ac:dyDescent="0.35">
      <c r="A205" s="41" t="s">
        <v>187</v>
      </c>
      <c r="B205" s="41" t="s">
        <v>157</v>
      </c>
      <c r="C205" s="16">
        <v>5859</v>
      </c>
      <c r="D205" s="9" t="s">
        <v>150</v>
      </c>
      <c r="E205" s="9" t="s">
        <v>600</v>
      </c>
      <c r="F205" s="9" t="s">
        <v>73</v>
      </c>
    </row>
    <row r="206" spans="1:9" ht="15" customHeight="1" x14ac:dyDescent="0.35">
      <c r="A206" s="41" t="s">
        <v>187</v>
      </c>
      <c r="B206" s="41" t="s">
        <v>157</v>
      </c>
      <c r="C206" s="16">
        <v>4318</v>
      </c>
      <c r="D206" s="9" t="s">
        <v>150</v>
      </c>
      <c r="E206" s="9" t="s">
        <v>601</v>
      </c>
      <c r="F206" s="9" t="s">
        <v>51</v>
      </c>
    </row>
    <row r="207" spans="1:9" ht="15" customHeight="1" x14ac:dyDescent="0.35">
      <c r="A207" s="41" t="s">
        <v>187</v>
      </c>
      <c r="B207" s="41" t="s">
        <v>157</v>
      </c>
      <c r="C207" s="16">
        <v>3672</v>
      </c>
      <c r="D207" s="9" t="s">
        <v>150</v>
      </c>
      <c r="E207" s="9" t="s">
        <v>602</v>
      </c>
      <c r="F207" s="9" t="s">
        <v>160</v>
      </c>
    </row>
    <row r="208" spans="1:9" ht="15" customHeight="1" x14ac:dyDescent="0.35">
      <c r="A208" s="41" t="s">
        <v>187</v>
      </c>
      <c r="B208" s="41" t="s">
        <v>157</v>
      </c>
      <c r="C208" s="16">
        <v>4196</v>
      </c>
      <c r="D208" s="16" t="s">
        <v>150</v>
      </c>
      <c r="E208" s="16" t="s">
        <v>603</v>
      </c>
      <c r="F208" s="16" t="s">
        <v>53</v>
      </c>
      <c r="G208" s="16"/>
      <c r="H208" s="34"/>
      <c r="I208" s="16"/>
    </row>
    <row r="209" spans="1:9" ht="15" customHeight="1" x14ac:dyDescent="0.35">
      <c r="A209" s="41" t="s">
        <v>187</v>
      </c>
      <c r="B209" s="41" t="s">
        <v>157</v>
      </c>
      <c r="C209" s="16">
        <v>5835</v>
      </c>
      <c r="D209" s="9" t="s">
        <v>150</v>
      </c>
      <c r="E209" s="9" t="s">
        <v>604</v>
      </c>
      <c r="F209" s="9" t="s">
        <v>78</v>
      </c>
    </row>
    <row r="210" spans="1:9" ht="15" customHeight="1" x14ac:dyDescent="0.35">
      <c r="A210" s="41" t="s">
        <v>187</v>
      </c>
      <c r="B210" s="41" t="s">
        <v>157</v>
      </c>
      <c r="C210" s="16">
        <v>5818</v>
      </c>
      <c r="D210" s="9" t="s">
        <v>150</v>
      </c>
      <c r="E210" s="9" t="s">
        <v>605</v>
      </c>
      <c r="F210" s="9" t="s">
        <v>190</v>
      </c>
    </row>
    <row r="211" spans="1:9" ht="15" customHeight="1" x14ac:dyDescent="0.35">
      <c r="A211" s="41" t="s">
        <v>187</v>
      </c>
      <c r="B211" s="41" t="s">
        <v>157</v>
      </c>
      <c r="C211" s="16">
        <v>5473</v>
      </c>
      <c r="D211" s="16" t="s">
        <v>150</v>
      </c>
      <c r="E211" s="16" t="s">
        <v>606</v>
      </c>
      <c r="F211" s="16" t="s">
        <v>184</v>
      </c>
      <c r="G211" s="16"/>
      <c r="H211" s="34"/>
      <c r="I211" s="16"/>
    </row>
    <row r="212" spans="1:9" ht="15" customHeight="1" x14ac:dyDescent="0.35">
      <c r="A212" s="41" t="s">
        <v>187</v>
      </c>
      <c r="B212" s="41" t="s">
        <v>192</v>
      </c>
      <c r="C212" s="16">
        <v>3589</v>
      </c>
      <c r="D212" s="16" t="s">
        <v>150</v>
      </c>
      <c r="E212" s="16" t="s">
        <v>607</v>
      </c>
      <c r="F212" s="16" t="s">
        <v>197</v>
      </c>
      <c r="G212" s="16"/>
      <c r="H212" s="34"/>
      <c r="I212" s="16"/>
    </row>
    <row r="213" spans="1:9" ht="15" customHeight="1" x14ac:dyDescent="0.35">
      <c r="A213" s="41" t="s">
        <v>187</v>
      </c>
      <c r="B213" s="41" t="s">
        <v>192</v>
      </c>
      <c r="C213" s="16">
        <v>4841</v>
      </c>
      <c r="D213" s="9" t="s">
        <v>150</v>
      </c>
      <c r="E213" s="9" t="s">
        <v>608</v>
      </c>
      <c r="F213" s="9" t="s">
        <v>193</v>
      </c>
    </row>
    <row r="214" spans="1:9" ht="15" customHeight="1" x14ac:dyDescent="0.35">
      <c r="A214" s="41" t="s">
        <v>187</v>
      </c>
      <c r="B214" s="41" t="s">
        <v>192</v>
      </c>
      <c r="C214" s="16">
        <v>5475</v>
      </c>
      <c r="D214" s="16" t="s">
        <v>150</v>
      </c>
      <c r="E214" s="16" t="s">
        <v>609</v>
      </c>
      <c r="F214" s="16" t="s">
        <v>174</v>
      </c>
      <c r="G214" s="16"/>
      <c r="H214" s="34"/>
      <c r="I214" s="16"/>
    </row>
    <row r="215" spans="1:9" ht="15" customHeight="1" x14ac:dyDescent="0.35">
      <c r="A215" s="41" t="s">
        <v>187</v>
      </c>
      <c r="B215" s="41" t="s">
        <v>192</v>
      </c>
      <c r="C215" s="16">
        <v>4256</v>
      </c>
      <c r="D215" s="16" t="s">
        <v>150</v>
      </c>
      <c r="E215" s="16" t="s">
        <v>610</v>
      </c>
      <c r="F215" s="16" t="s">
        <v>72</v>
      </c>
      <c r="G215" s="16"/>
      <c r="H215" s="34"/>
      <c r="I215" s="16"/>
    </row>
    <row r="216" spans="1:9" ht="15" customHeight="1" x14ac:dyDescent="0.35">
      <c r="A216" s="41" t="s">
        <v>187</v>
      </c>
      <c r="B216" s="41" t="s">
        <v>192</v>
      </c>
      <c r="C216" s="16">
        <v>5436</v>
      </c>
      <c r="D216" s="9" t="s">
        <v>150</v>
      </c>
      <c r="E216" s="9" t="s">
        <v>611</v>
      </c>
      <c r="F216" s="9" t="s">
        <v>177</v>
      </c>
    </row>
    <row r="217" spans="1:9" ht="15" customHeight="1" x14ac:dyDescent="0.35">
      <c r="A217" s="41" t="s">
        <v>187</v>
      </c>
      <c r="B217" s="41" t="s">
        <v>192</v>
      </c>
      <c r="C217" s="16">
        <v>5247</v>
      </c>
      <c r="D217" s="9" t="s">
        <v>150</v>
      </c>
      <c r="E217" s="9" t="s">
        <v>612</v>
      </c>
      <c r="F217" s="9" t="s">
        <v>170</v>
      </c>
    </row>
    <row r="218" spans="1:9" ht="15" customHeight="1" x14ac:dyDescent="0.35">
      <c r="A218" s="41" t="s">
        <v>187</v>
      </c>
      <c r="B218" s="41" t="s">
        <v>192</v>
      </c>
      <c r="C218" s="16">
        <v>5504</v>
      </c>
      <c r="D218" s="9" t="s">
        <v>150</v>
      </c>
      <c r="E218" s="9" t="s">
        <v>613</v>
      </c>
      <c r="F218" s="9" t="s">
        <v>79</v>
      </c>
    </row>
    <row r="219" spans="1:9" ht="15" customHeight="1" x14ac:dyDescent="0.35">
      <c r="A219" s="41" t="s">
        <v>187</v>
      </c>
      <c r="B219" s="41" t="s">
        <v>192</v>
      </c>
      <c r="C219" s="16">
        <v>3421</v>
      </c>
      <c r="D219" s="9" t="s">
        <v>150</v>
      </c>
      <c r="E219" s="9" t="s">
        <v>614</v>
      </c>
      <c r="F219" s="9" t="s">
        <v>177</v>
      </c>
    </row>
    <row r="220" spans="1:9" ht="15" customHeight="1" x14ac:dyDescent="0.35">
      <c r="A220" s="41" t="s">
        <v>187</v>
      </c>
      <c r="B220" s="41" t="s">
        <v>192</v>
      </c>
      <c r="C220" s="16">
        <v>3212</v>
      </c>
      <c r="D220" s="9" t="s">
        <v>150</v>
      </c>
      <c r="E220" s="9" t="s">
        <v>615</v>
      </c>
      <c r="F220" s="9" t="s">
        <v>180</v>
      </c>
    </row>
    <row r="221" spans="1:9" ht="15" customHeight="1" x14ac:dyDescent="0.35">
      <c r="A221" s="41" t="s">
        <v>187</v>
      </c>
      <c r="B221" s="41" t="s">
        <v>192</v>
      </c>
      <c r="C221" s="16">
        <v>4671</v>
      </c>
      <c r="D221" s="9" t="s">
        <v>150</v>
      </c>
      <c r="E221" s="9" t="s">
        <v>616</v>
      </c>
      <c r="F221" s="9" t="s">
        <v>176</v>
      </c>
    </row>
    <row r="222" spans="1:9" ht="15" customHeight="1" x14ac:dyDescent="0.35">
      <c r="A222" s="41" t="s">
        <v>187</v>
      </c>
      <c r="B222" s="41" t="s">
        <v>192</v>
      </c>
      <c r="C222" s="16">
        <v>5063</v>
      </c>
      <c r="D222" s="16" t="s">
        <v>150</v>
      </c>
      <c r="E222" s="16" t="s">
        <v>617</v>
      </c>
      <c r="F222" s="16" t="s">
        <v>197</v>
      </c>
      <c r="G222" s="16"/>
      <c r="H222" s="34"/>
      <c r="I222" s="16"/>
    </row>
    <row r="223" spans="1:9" ht="15" customHeight="1" x14ac:dyDescent="0.35">
      <c r="A223" s="41" t="s">
        <v>187</v>
      </c>
      <c r="B223" s="41" t="s">
        <v>192</v>
      </c>
      <c r="C223" s="16">
        <v>4750</v>
      </c>
      <c r="D223" s="9" t="s">
        <v>150</v>
      </c>
      <c r="E223" s="9" t="s">
        <v>618</v>
      </c>
      <c r="F223" s="9" t="s">
        <v>177</v>
      </c>
    </row>
    <row r="224" spans="1:9" ht="15" customHeight="1" x14ac:dyDescent="0.35">
      <c r="A224" s="41" t="s">
        <v>187</v>
      </c>
      <c r="B224" s="41" t="s">
        <v>192</v>
      </c>
      <c r="C224" s="16">
        <v>5623</v>
      </c>
      <c r="D224" s="16" t="s">
        <v>150</v>
      </c>
      <c r="E224" s="16" t="s">
        <v>619</v>
      </c>
      <c r="F224" s="16" t="s">
        <v>174</v>
      </c>
      <c r="G224" s="16"/>
      <c r="H224" s="34"/>
      <c r="I224" s="16"/>
    </row>
    <row r="225" spans="1:9" ht="15" customHeight="1" x14ac:dyDescent="0.35">
      <c r="A225" s="41" t="s">
        <v>187</v>
      </c>
      <c r="B225" s="41" t="s">
        <v>187</v>
      </c>
      <c r="C225" s="16">
        <v>4502</v>
      </c>
      <c r="D225" s="16" t="s">
        <v>150</v>
      </c>
      <c r="E225" s="16" t="s">
        <v>620</v>
      </c>
      <c r="F225" s="16" t="s">
        <v>176</v>
      </c>
      <c r="G225" s="16"/>
      <c r="H225" s="34"/>
      <c r="I225" s="16"/>
    </row>
    <row r="226" spans="1:9" ht="15" customHeight="1" x14ac:dyDescent="0.35">
      <c r="A226" s="41" t="s">
        <v>187</v>
      </c>
      <c r="B226" s="41" t="s">
        <v>187</v>
      </c>
      <c r="C226" s="16">
        <v>5851</v>
      </c>
      <c r="D226" s="9" t="s">
        <v>150</v>
      </c>
      <c r="E226" s="9" t="s">
        <v>621</v>
      </c>
      <c r="F226" s="9" t="s">
        <v>51</v>
      </c>
    </row>
    <row r="227" spans="1:9" ht="15" customHeight="1" x14ac:dyDescent="0.35">
      <c r="A227" s="41" t="s">
        <v>187</v>
      </c>
      <c r="B227" s="41" t="s">
        <v>187</v>
      </c>
      <c r="C227" s="16">
        <v>5486</v>
      </c>
      <c r="D227" s="16" t="s">
        <v>150</v>
      </c>
      <c r="E227" s="16" t="s">
        <v>622</v>
      </c>
      <c r="F227" s="16" t="s">
        <v>174</v>
      </c>
      <c r="G227" s="16"/>
      <c r="H227" s="34"/>
      <c r="I227" s="16"/>
    </row>
    <row r="228" spans="1:9" ht="15" customHeight="1" x14ac:dyDescent="0.35">
      <c r="A228" s="41" t="s">
        <v>187</v>
      </c>
      <c r="B228" s="41" t="s">
        <v>187</v>
      </c>
      <c r="C228" s="16">
        <v>3660</v>
      </c>
      <c r="D228" s="16" t="s">
        <v>150</v>
      </c>
      <c r="E228" s="16" t="s">
        <v>623</v>
      </c>
      <c r="F228" s="16" t="s">
        <v>160</v>
      </c>
      <c r="G228" s="16"/>
      <c r="H228" s="34"/>
      <c r="I228" s="16"/>
    </row>
    <row r="229" spans="1:9" ht="15" customHeight="1" x14ac:dyDescent="0.35">
      <c r="A229" s="41" t="s">
        <v>187</v>
      </c>
      <c r="B229" s="41" t="s">
        <v>187</v>
      </c>
      <c r="C229" s="16">
        <v>5431</v>
      </c>
      <c r="D229" s="9" t="s">
        <v>150</v>
      </c>
      <c r="E229" s="9" t="s">
        <v>624</v>
      </c>
      <c r="F229" s="9" t="s">
        <v>53</v>
      </c>
    </row>
    <row r="230" spans="1:9" ht="15" customHeight="1" x14ac:dyDescent="0.35">
      <c r="A230" s="41" t="s">
        <v>187</v>
      </c>
      <c r="B230" s="41" t="s">
        <v>187</v>
      </c>
      <c r="C230" s="16">
        <v>1963</v>
      </c>
      <c r="D230" s="16" t="s">
        <v>150</v>
      </c>
      <c r="E230" s="16" t="s">
        <v>625</v>
      </c>
      <c r="F230" s="16" t="s">
        <v>160</v>
      </c>
      <c r="G230" s="16"/>
      <c r="H230" s="34"/>
      <c r="I230" s="16"/>
    </row>
    <row r="231" spans="1:9" ht="15" customHeight="1" x14ac:dyDescent="0.35">
      <c r="A231" s="41" t="s">
        <v>187</v>
      </c>
      <c r="B231" s="41" t="s">
        <v>187</v>
      </c>
      <c r="C231" s="16">
        <v>4368</v>
      </c>
      <c r="D231" s="16" t="s">
        <v>150</v>
      </c>
      <c r="E231" s="16" t="s">
        <v>626</v>
      </c>
      <c r="F231" s="16" t="s">
        <v>185</v>
      </c>
      <c r="G231" s="16"/>
      <c r="H231" s="34"/>
      <c r="I231" s="16"/>
    </row>
    <row r="232" spans="1:9" ht="15" customHeight="1" x14ac:dyDescent="0.35">
      <c r="A232" s="41" t="s">
        <v>187</v>
      </c>
      <c r="B232" s="41" t="s">
        <v>187</v>
      </c>
      <c r="C232" s="16">
        <v>4265</v>
      </c>
      <c r="D232" s="9" t="s">
        <v>150</v>
      </c>
      <c r="E232" s="9" t="s">
        <v>627</v>
      </c>
      <c r="F232" s="9" t="s">
        <v>181</v>
      </c>
    </row>
    <row r="233" spans="1:9" ht="15" customHeight="1" x14ac:dyDescent="0.35">
      <c r="A233" s="41" t="s">
        <v>187</v>
      </c>
      <c r="B233" s="41" t="s">
        <v>187</v>
      </c>
      <c r="C233" s="16">
        <v>4357</v>
      </c>
      <c r="D233" s="9" t="s">
        <v>150</v>
      </c>
      <c r="E233" s="9" t="s">
        <v>628</v>
      </c>
      <c r="F233" s="9" t="s">
        <v>190</v>
      </c>
    </row>
    <row r="234" spans="1:9" ht="15" customHeight="1" x14ac:dyDescent="0.35">
      <c r="A234" s="41" t="s">
        <v>187</v>
      </c>
      <c r="B234" s="41" t="s">
        <v>187</v>
      </c>
      <c r="C234" s="16">
        <v>6006</v>
      </c>
      <c r="D234" s="16" t="s">
        <v>150</v>
      </c>
      <c r="E234" s="16" t="s">
        <v>629</v>
      </c>
      <c r="F234" s="16" t="s">
        <v>73</v>
      </c>
      <c r="G234" s="16"/>
      <c r="H234" s="34"/>
      <c r="I234" s="16"/>
    </row>
    <row r="235" spans="1:9" ht="15" customHeight="1" x14ac:dyDescent="0.35">
      <c r="A235" s="41" t="s">
        <v>187</v>
      </c>
      <c r="B235" s="41" t="s">
        <v>187</v>
      </c>
      <c r="C235" s="16">
        <v>4405</v>
      </c>
      <c r="D235" s="16" t="s">
        <v>150</v>
      </c>
      <c r="E235" s="16" t="s">
        <v>630</v>
      </c>
      <c r="F235" s="16" t="s">
        <v>190</v>
      </c>
      <c r="G235" s="16"/>
      <c r="H235" s="34"/>
      <c r="I235" s="16"/>
    </row>
    <row r="236" spans="1:9" ht="15" customHeight="1" x14ac:dyDescent="0.35">
      <c r="A236" s="41" t="s">
        <v>187</v>
      </c>
      <c r="B236" s="41" t="s">
        <v>187</v>
      </c>
      <c r="C236" s="16">
        <v>5595</v>
      </c>
      <c r="D236" s="16" t="s">
        <v>150</v>
      </c>
      <c r="E236" s="16" t="s">
        <v>631</v>
      </c>
      <c r="F236" s="16" t="s">
        <v>172</v>
      </c>
      <c r="G236" s="16"/>
      <c r="H236" s="34"/>
      <c r="I236" s="16"/>
    </row>
    <row r="237" spans="1:9" ht="15" customHeight="1" x14ac:dyDescent="0.35">
      <c r="A237" s="41" t="s">
        <v>187</v>
      </c>
      <c r="B237" s="41" t="s">
        <v>187</v>
      </c>
      <c r="C237" s="16">
        <v>3727</v>
      </c>
      <c r="D237" s="16" t="s">
        <v>150</v>
      </c>
      <c r="E237" s="16" t="s">
        <v>632</v>
      </c>
      <c r="F237" s="16" t="s">
        <v>78</v>
      </c>
      <c r="G237" s="16"/>
      <c r="H237" s="34"/>
      <c r="I237" s="16"/>
    </row>
    <row r="238" spans="1:9" ht="15" customHeight="1" x14ac:dyDescent="0.35">
      <c r="A238" s="41" t="s">
        <v>187</v>
      </c>
      <c r="B238" s="41" t="s">
        <v>187</v>
      </c>
      <c r="C238" s="16">
        <v>4186</v>
      </c>
      <c r="D238" s="9" t="s">
        <v>150</v>
      </c>
      <c r="E238" s="9" t="s">
        <v>633</v>
      </c>
      <c r="F238" s="9" t="s">
        <v>167</v>
      </c>
    </row>
    <row r="239" spans="1:9" ht="15" customHeight="1" x14ac:dyDescent="0.35">
      <c r="A239" s="41" t="s">
        <v>187</v>
      </c>
      <c r="B239" s="41" t="s">
        <v>187</v>
      </c>
      <c r="C239" s="16">
        <v>5517</v>
      </c>
      <c r="D239" s="16" t="s">
        <v>150</v>
      </c>
      <c r="E239" s="16" t="s">
        <v>634</v>
      </c>
      <c r="F239" s="16" t="s">
        <v>165</v>
      </c>
      <c r="G239" s="16"/>
      <c r="H239" s="34"/>
      <c r="I239" s="16"/>
    </row>
    <row r="240" spans="1:9" ht="15" customHeight="1" x14ac:dyDescent="0.35">
      <c r="A240" s="41" t="s">
        <v>187</v>
      </c>
      <c r="B240" s="41" t="s">
        <v>187</v>
      </c>
      <c r="C240" s="16">
        <v>3702</v>
      </c>
      <c r="D240" s="9" t="s">
        <v>150</v>
      </c>
      <c r="E240" s="9" t="s">
        <v>635</v>
      </c>
      <c r="F240" s="9" t="s">
        <v>167</v>
      </c>
    </row>
    <row r="241" spans="1:10" ht="15" customHeight="1" x14ac:dyDescent="0.35">
      <c r="A241" s="41" t="s">
        <v>187</v>
      </c>
      <c r="B241" s="41" t="s">
        <v>187</v>
      </c>
      <c r="C241" s="16">
        <v>5849</v>
      </c>
      <c r="D241" s="9" t="s">
        <v>150</v>
      </c>
      <c r="E241" s="9" t="s">
        <v>636</v>
      </c>
      <c r="F241" s="9" t="s">
        <v>76</v>
      </c>
    </row>
    <row r="242" spans="1:10" ht="15" customHeight="1" x14ac:dyDescent="0.35">
      <c r="A242" s="41" t="s">
        <v>187</v>
      </c>
      <c r="B242" s="41" t="s">
        <v>200</v>
      </c>
      <c r="C242" s="16">
        <v>4505</v>
      </c>
      <c r="D242" s="9" t="s">
        <v>150</v>
      </c>
      <c r="E242" s="9" t="s">
        <v>637</v>
      </c>
      <c r="F242" s="9" t="s">
        <v>206</v>
      </c>
    </row>
    <row r="243" spans="1:10" ht="15" customHeight="1" x14ac:dyDescent="0.35">
      <c r="A243" s="41" t="s">
        <v>187</v>
      </c>
      <c r="B243" s="41" t="s">
        <v>200</v>
      </c>
      <c r="C243" s="16">
        <v>4136</v>
      </c>
      <c r="D243" s="16" t="s">
        <v>150</v>
      </c>
      <c r="E243" s="16" t="s">
        <v>638</v>
      </c>
      <c r="F243" s="16" t="s">
        <v>183</v>
      </c>
      <c r="G243" s="16"/>
      <c r="H243" s="34"/>
      <c r="I243" s="16"/>
    </row>
    <row r="244" spans="1:10" ht="15" customHeight="1" x14ac:dyDescent="0.35">
      <c r="A244" s="41" t="s">
        <v>187</v>
      </c>
      <c r="B244" s="41" t="s">
        <v>200</v>
      </c>
      <c r="C244" s="16">
        <v>5873</v>
      </c>
      <c r="D244" s="16" t="s">
        <v>150</v>
      </c>
      <c r="E244" s="16" t="s">
        <v>639</v>
      </c>
      <c r="F244" s="16" t="s">
        <v>209</v>
      </c>
      <c r="G244" s="16"/>
      <c r="H244" s="34"/>
      <c r="I244" s="16"/>
    </row>
    <row r="245" spans="1:10" ht="15" customHeight="1" x14ac:dyDescent="0.35">
      <c r="A245" s="41" t="s">
        <v>187</v>
      </c>
      <c r="B245" s="41" t="s">
        <v>200</v>
      </c>
      <c r="C245" s="16">
        <v>3132</v>
      </c>
      <c r="D245" s="9" t="s">
        <v>150</v>
      </c>
      <c r="E245" s="9" t="s">
        <v>640</v>
      </c>
      <c r="F245" s="9" t="s">
        <v>54</v>
      </c>
    </row>
    <row r="246" spans="1:10" ht="15" customHeight="1" x14ac:dyDescent="0.35">
      <c r="A246" s="41" t="s">
        <v>187</v>
      </c>
      <c r="B246" s="41" t="s">
        <v>200</v>
      </c>
      <c r="C246" s="16">
        <v>5957</v>
      </c>
      <c r="D246" s="16" t="s">
        <v>150</v>
      </c>
      <c r="E246" s="16" t="s">
        <v>641</v>
      </c>
      <c r="F246" s="16" t="s">
        <v>181</v>
      </c>
      <c r="G246" s="16"/>
      <c r="H246" s="34"/>
      <c r="I246" s="16"/>
    </row>
    <row r="247" spans="1:10" ht="15" customHeight="1" x14ac:dyDescent="0.35">
      <c r="A247" s="41" t="s">
        <v>187</v>
      </c>
      <c r="B247" s="41" t="s">
        <v>200</v>
      </c>
      <c r="C247" s="16">
        <v>4892</v>
      </c>
      <c r="D247" s="16" t="s">
        <v>150</v>
      </c>
      <c r="E247" s="16" t="s">
        <v>642</v>
      </c>
      <c r="F247" s="16" t="s">
        <v>183</v>
      </c>
      <c r="G247" s="16"/>
      <c r="H247" s="34"/>
      <c r="I247" s="16"/>
    </row>
    <row r="248" spans="1:10" ht="15" customHeight="1" x14ac:dyDescent="0.35">
      <c r="A248" s="41" t="s">
        <v>187</v>
      </c>
      <c r="B248" s="41" t="s">
        <v>200</v>
      </c>
      <c r="C248" s="16">
        <v>5733</v>
      </c>
      <c r="D248" s="16" t="s">
        <v>150</v>
      </c>
      <c r="E248" s="16" t="s">
        <v>643</v>
      </c>
      <c r="F248" s="16" t="s">
        <v>202</v>
      </c>
      <c r="G248" s="16"/>
      <c r="H248" s="34"/>
      <c r="I248" s="16"/>
    </row>
    <row r="249" spans="1:10" ht="15" customHeight="1" x14ac:dyDescent="0.35">
      <c r="A249" s="41" t="s">
        <v>187</v>
      </c>
      <c r="B249" s="41" t="s">
        <v>200</v>
      </c>
      <c r="C249" s="16">
        <v>5410</v>
      </c>
      <c r="D249" s="16" t="s">
        <v>150</v>
      </c>
      <c r="E249" s="16" t="s">
        <v>302</v>
      </c>
      <c r="F249" s="16" t="s">
        <v>51</v>
      </c>
      <c r="G249" s="16"/>
      <c r="H249" s="34"/>
      <c r="I249" s="16"/>
    </row>
    <row r="250" spans="1:10" ht="15" customHeight="1" x14ac:dyDescent="0.35">
      <c r="A250" s="41" t="s">
        <v>187</v>
      </c>
      <c r="B250" s="41" t="s">
        <v>200</v>
      </c>
      <c r="C250" s="16">
        <v>5440</v>
      </c>
      <c r="D250" s="9" t="s">
        <v>150</v>
      </c>
      <c r="E250" s="9" t="s">
        <v>644</v>
      </c>
      <c r="F250" s="9" t="s">
        <v>162</v>
      </c>
    </row>
    <row r="251" spans="1:10" ht="15" customHeight="1" x14ac:dyDescent="0.35">
      <c r="A251" s="41" t="s">
        <v>187</v>
      </c>
      <c r="B251" s="41" t="s">
        <v>200</v>
      </c>
      <c r="C251" s="16">
        <v>3832</v>
      </c>
      <c r="D251" s="9" t="s">
        <v>150</v>
      </c>
      <c r="E251" s="9" t="s">
        <v>645</v>
      </c>
      <c r="F251" s="9" t="s">
        <v>184</v>
      </c>
    </row>
    <row r="252" spans="1:10" ht="15" customHeight="1" x14ac:dyDescent="0.35">
      <c r="A252" s="41" t="s">
        <v>187</v>
      </c>
      <c r="B252" s="41" t="s">
        <v>200</v>
      </c>
      <c r="C252" s="16">
        <v>5868</v>
      </c>
      <c r="D252" s="16" t="s">
        <v>150</v>
      </c>
      <c r="E252" s="16" t="s">
        <v>646</v>
      </c>
      <c r="F252" s="16" t="s">
        <v>208</v>
      </c>
      <c r="G252" s="16"/>
      <c r="H252" s="34"/>
      <c r="I252" s="16"/>
    </row>
    <row r="253" spans="1:10" ht="15" customHeight="1" x14ac:dyDescent="0.35">
      <c r="A253" s="41" t="s">
        <v>187</v>
      </c>
      <c r="B253" s="41" t="s">
        <v>200</v>
      </c>
      <c r="C253" s="16">
        <v>4325</v>
      </c>
      <c r="D253" s="9" t="s">
        <v>150</v>
      </c>
      <c r="E253" s="9" t="s">
        <v>647</v>
      </c>
      <c r="F253" s="9" t="s">
        <v>54</v>
      </c>
    </row>
    <row r="254" spans="1:10" ht="15" customHeight="1" x14ac:dyDescent="0.35">
      <c r="A254" s="41" t="s">
        <v>187</v>
      </c>
      <c r="B254" s="41" t="s">
        <v>200</v>
      </c>
      <c r="C254" s="16">
        <v>5773</v>
      </c>
      <c r="D254" s="9" t="s">
        <v>150</v>
      </c>
      <c r="E254" s="9" t="s">
        <v>648</v>
      </c>
      <c r="F254" s="9" t="s">
        <v>180</v>
      </c>
    </row>
    <row r="255" spans="1:10" ht="15" customHeight="1" x14ac:dyDescent="0.35">
      <c r="A255" s="41" t="s">
        <v>187</v>
      </c>
      <c r="B255" s="41" t="s">
        <v>200</v>
      </c>
      <c r="C255" s="16">
        <v>5907</v>
      </c>
      <c r="D255" s="16" t="s">
        <v>150</v>
      </c>
      <c r="E255" s="16" t="s">
        <v>649</v>
      </c>
      <c r="F255" s="16" t="s">
        <v>252</v>
      </c>
      <c r="G255" s="16"/>
      <c r="H255" s="34"/>
      <c r="I255" s="16"/>
      <c r="J255" s="16"/>
    </row>
    <row r="256" spans="1:10" ht="15" customHeight="1" x14ac:dyDescent="0.35">
      <c r="A256" s="41" t="s">
        <v>187</v>
      </c>
      <c r="B256" s="41" t="s">
        <v>200</v>
      </c>
      <c r="C256" s="16">
        <v>5509</v>
      </c>
      <c r="D256" s="16" t="s">
        <v>150</v>
      </c>
      <c r="E256" s="16" t="s">
        <v>650</v>
      </c>
      <c r="F256" s="16" t="s">
        <v>181</v>
      </c>
      <c r="G256" s="16"/>
      <c r="H256" s="34"/>
      <c r="I256" s="16"/>
    </row>
    <row r="257" spans="1:9" ht="15" customHeight="1" x14ac:dyDescent="0.35">
      <c r="A257" s="41" t="s">
        <v>187</v>
      </c>
      <c r="B257" s="41" t="s">
        <v>200</v>
      </c>
      <c r="C257" s="16">
        <v>5655</v>
      </c>
      <c r="D257" s="9" t="s">
        <v>150</v>
      </c>
      <c r="E257" s="9" t="s">
        <v>651</v>
      </c>
      <c r="F257" s="9" t="s">
        <v>162</v>
      </c>
      <c r="G257" s="16"/>
    </row>
    <row r="258" spans="1:9" ht="15" customHeight="1" x14ac:dyDescent="0.35">
      <c r="A258" s="41" t="s">
        <v>187</v>
      </c>
      <c r="B258" s="41" t="s">
        <v>200</v>
      </c>
      <c r="C258" s="16">
        <v>5622</v>
      </c>
      <c r="D258" s="16" t="s">
        <v>150</v>
      </c>
      <c r="E258" s="16" t="s">
        <v>652</v>
      </c>
      <c r="F258" s="16" t="s">
        <v>357</v>
      </c>
      <c r="G258" s="16"/>
      <c r="H258" s="34"/>
      <c r="I258" s="16"/>
    </row>
    <row r="259" spans="1:9" ht="15" customHeight="1" x14ac:dyDescent="0.35">
      <c r="A259" s="41" t="s">
        <v>187</v>
      </c>
      <c r="B259" s="41" t="s">
        <v>200</v>
      </c>
      <c r="C259" s="16">
        <v>4234</v>
      </c>
      <c r="D259" s="9" t="s">
        <v>150</v>
      </c>
      <c r="E259" s="9" t="s">
        <v>653</v>
      </c>
      <c r="F259" s="9" t="s">
        <v>74</v>
      </c>
    </row>
    <row r="260" spans="1:9" ht="15" customHeight="1" x14ac:dyDescent="0.35">
      <c r="A260" s="41" t="s">
        <v>187</v>
      </c>
      <c r="B260" s="41" t="s">
        <v>200</v>
      </c>
      <c r="C260" s="16">
        <v>5261</v>
      </c>
      <c r="D260" s="9" t="s">
        <v>150</v>
      </c>
      <c r="E260" s="9" t="s">
        <v>654</v>
      </c>
      <c r="F260" s="9" t="s">
        <v>74</v>
      </c>
    </row>
    <row r="261" spans="1:9" ht="15" customHeight="1" x14ac:dyDescent="0.35">
      <c r="A261" s="41" t="s">
        <v>187</v>
      </c>
      <c r="B261" s="41" t="s">
        <v>200</v>
      </c>
      <c r="C261" s="16">
        <v>5750</v>
      </c>
      <c r="D261" s="16" t="s">
        <v>150</v>
      </c>
      <c r="E261" s="16" t="s">
        <v>655</v>
      </c>
      <c r="F261" s="16" t="s">
        <v>206</v>
      </c>
      <c r="G261" s="16"/>
      <c r="H261" s="34"/>
      <c r="I261" s="16"/>
    </row>
    <row r="262" spans="1:9" ht="15" customHeight="1" x14ac:dyDescent="0.35">
      <c r="A262" s="41" t="s">
        <v>187</v>
      </c>
      <c r="B262" s="41" t="s">
        <v>200</v>
      </c>
      <c r="C262" s="16">
        <v>5939</v>
      </c>
      <c r="D262" s="16" t="s">
        <v>150</v>
      </c>
      <c r="E262" s="16" t="s">
        <v>656</v>
      </c>
      <c r="F262" s="16" t="s">
        <v>158</v>
      </c>
      <c r="G262" s="16"/>
      <c r="H262" s="34"/>
      <c r="I262" s="16"/>
    </row>
    <row r="263" spans="1:9" ht="15" customHeight="1" x14ac:dyDescent="0.35">
      <c r="A263" s="41" t="s">
        <v>187</v>
      </c>
      <c r="B263" s="41" t="s">
        <v>200</v>
      </c>
      <c r="C263" s="16">
        <v>5949</v>
      </c>
      <c r="D263" s="16" t="s">
        <v>150</v>
      </c>
      <c r="E263" s="16" t="s">
        <v>657</v>
      </c>
      <c r="F263" s="16" t="s">
        <v>169</v>
      </c>
      <c r="G263" s="16"/>
      <c r="H263" s="34"/>
      <c r="I263" s="16"/>
    </row>
    <row r="264" spans="1:9" ht="15" customHeight="1" x14ac:dyDescent="0.35">
      <c r="A264" s="41" t="s">
        <v>187</v>
      </c>
      <c r="B264" s="41" t="s">
        <v>200</v>
      </c>
      <c r="C264" s="16">
        <v>4984</v>
      </c>
      <c r="D264" s="16" t="s">
        <v>150</v>
      </c>
      <c r="E264" s="16" t="s">
        <v>658</v>
      </c>
      <c r="F264" s="16" t="s">
        <v>180</v>
      </c>
      <c r="G264" s="16"/>
      <c r="H264" s="34"/>
      <c r="I264" s="16"/>
    </row>
    <row r="265" spans="1:9" ht="15" customHeight="1" x14ac:dyDescent="0.35">
      <c r="A265" s="41" t="s">
        <v>187</v>
      </c>
      <c r="B265" s="41" t="s">
        <v>200</v>
      </c>
      <c r="C265" s="16">
        <v>6085</v>
      </c>
      <c r="D265" s="16" t="s">
        <v>150</v>
      </c>
      <c r="E265" s="16" t="s">
        <v>659</v>
      </c>
      <c r="F265" s="16" t="s">
        <v>405</v>
      </c>
      <c r="G265" s="16"/>
      <c r="H265" s="34"/>
      <c r="I265" s="16"/>
    </row>
    <row r="266" spans="1:9" ht="15" customHeight="1" x14ac:dyDescent="0.35">
      <c r="A266" s="41" t="s">
        <v>187</v>
      </c>
      <c r="B266" s="41" t="s">
        <v>200</v>
      </c>
      <c r="C266" s="16">
        <v>5726</v>
      </c>
      <c r="D266" s="16" t="s">
        <v>150</v>
      </c>
      <c r="E266" s="16" t="s">
        <v>660</v>
      </c>
      <c r="F266" s="16" t="s">
        <v>186</v>
      </c>
      <c r="G266" s="16"/>
      <c r="H266" s="34"/>
      <c r="I266" s="16"/>
    </row>
    <row r="267" spans="1:9" ht="15" customHeight="1" x14ac:dyDescent="0.35">
      <c r="A267" s="41" t="s">
        <v>187</v>
      </c>
      <c r="B267" s="41" t="s">
        <v>200</v>
      </c>
      <c r="C267" s="16">
        <v>5854</v>
      </c>
      <c r="D267" s="16" t="s">
        <v>150</v>
      </c>
      <c r="E267" s="16" t="s">
        <v>661</v>
      </c>
      <c r="F267" s="16" t="s">
        <v>182</v>
      </c>
      <c r="G267" s="16"/>
      <c r="H267" s="34"/>
      <c r="I267" s="16"/>
    </row>
    <row r="268" spans="1:9" ht="15" customHeight="1" x14ac:dyDescent="0.35">
      <c r="A268" s="41" t="s">
        <v>187</v>
      </c>
      <c r="B268" s="41" t="s">
        <v>200</v>
      </c>
      <c r="C268" s="16">
        <v>5491</v>
      </c>
      <c r="D268" s="16" t="s">
        <v>150</v>
      </c>
      <c r="E268" s="16" t="s">
        <v>662</v>
      </c>
      <c r="F268" s="16" t="s">
        <v>170</v>
      </c>
      <c r="G268" s="16"/>
      <c r="H268" s="34"/>
      <c r="I268" s="16"/>
    </row>
    <row r="269" spans="1:9" ht="15" customHeight="1" x14ac:dyDescent="0.35">
      <c r="A269" s="41" t="s">
        <v>187</v>
      </c>
      <c r="B269" s="41" t="s">
        <v>200</v>
      </c>
      <c r="C269" s="16">
        <v>6097</v>
      </c>
      <c r="D269" s="9" t="s">
        <v>150</v>
      </c>
      <c r="E269" s="9" t="s">
        <v>663</v>
      </c>
      <c r="F269" s="9" t="s">
        <v>357</v>
      </c>
    </row>
    <row r="270" spans="1:9" ht="15" customHeight="1" x14ac:dyDescent="0.35">
      <c r="A270" s="41" t="s">
        <v>187</v>
      </c>
      <c r="B270" s="41" t="s">
        <v>200</v>
      </c>
      <c r="C270" s="16">
        <v>4208</v>
      </c>
      <c r="D270" s="16" t="s">
        <v>150</v>
      </c>
      <c r="E270" s="16" t="s">
        <v>664</v>
      </c>
      <c r="F270" s="16" t="s">
        <v>72</v>
      </c>
      <c r="G270" s="16"/>
      <c r="H270" s="34"/>
      <c r="I270" s="16"/>
    </row>
    <row r="271" spans="1:9" ht="15" customHeight="1" x14ac:dyDescent="0.35">
      <c r="A271" s="41" t="s">
        <v>187</v>
      </c>
      <c r="B271" s="41" t="s">
        <v>200</v>
      </c>
      <c r="C271" s="16">
        <v>6011</v>
      </c>
      <c r="D271" s="16" t="s">
        <v>150</v>
      </c>
      <c r="E271" s="16" t="s">
        <v>665</v>
      </c>
      <c r="F271" s="16" t="s">
        <v>163</v>
      </c>
      <c r="G271" s="16"/>
      <c r="H271" s="34"/>
      <c r="I271" s="16"/>
    </row>
    <row r="272" spans="1:9" ht="15" customHeight="1" x14ac:dyDescent="0.35">
      <c r="A272" s="41" t="s">
        <v>187</v>
      </c>
      <c r="B272" s="41" t="s">
        <v>200</v>
      </c>
      <c r="C272" s="16">
        <v>3695</v>
      </c>
      <c r="D272" s="9" t="s">
        <v>150</v>
      </c>
      <c r="E272" s="9" t="s">
        <v>666</v>
      </c>
      <c r="F272" s="9" t="s">
        <v>163</v>
      </c>
    </row>
    <row r="273" spans="1:9" ht="15" customHeight="1" x14ac:dyDescent="0.35">
      <c r="A273" s="41" t="s">
        <v>187</v>
      </c>
      <c r="B273" s="41" t="s">
        <v>200</v>
      </c>
      <c r="C273" s="16">
        <v>4238</v>
      </c>
      <c r="D273" s="16" t="s">
        <v>150</v>
      </c>
      <c r="E273" s="16" t="s">
        <v>667</v>
      </c>
      <c r="F273" s="16" t="s">
        <v>52</v>
      </c>
      <c r="G273" s="16"/>
      <c r="H273" s="34"/>
      <c r="I273" s="16"/>
    </row>
    <row r="274" spans="1:9" ht="15" customHeight="1" x14ac:dyDescent="0.35">
      <c r="A274" s="41" t="s">
        <v>187</v>
      </c>
      <c r="B274" s="41" t="s">
        <v>200</v>
      </c>
      <c r="C274" s="16">
        <v>4740</v>
      </c>
      <c r="D274" s="16" t="s">
        <v>150</v>
      </c>
      <c r="E274" s="16" t="s">
        <v>668</v>
      </c>
      <c r="F274" s="16" t="s">
        <v>197</v>
      </c>
      <c r="G274" s="16"/>
      <c r="H274" s="34"/>
      <c r="I274" s="16"/>
    </row>
    <row r="275" spans="1:9" ht="15" customHeight="1" x14ac:dyDescent="0.35">
      <c r="A275" s="41" t="s">
        <v>187</v>
      </c>
      <c r="B275" s="41" t="s">
        <v>200</v>
      </c>
      <c r="C275" s="16">
        <v>3122</v>
      </c>
      <c r="D275" s="16" t="s">
        <v>150</v>
      </c>
      <c r="E275" s="16" t="s">
        <v>669</v>
      </c>
      <c r="F275" s="16" t="s">
        <v>182</v>
      </c>
      <c r="G275" s="16"/>
      <c r="H275" s="34"/>
      <c r="I275" s="16"/>
    </row>
    <row r="276" spans="1:9" ht="15" customHeight="1" x14ac:dyDescent="0.35">
      <c r="A276" s="41" t="s">
        <v>187</v>
      </c>
      <c r="B276" s="41" t="s">
        <v>200</v>
      </c>
      <c r="C276" s="16">
        <v>5091</v>
      </c>
      <c r="D276" s="9" t="s">
        <v>150</v>
      </c>
      <c r="E276" s="9" t="s">
        <v>670</v>
      </c>
      <c r="F276" s="9" t="s">
        <v>357</v>
      </c>
    </row>
    <row r="277" spans="1:9" ht="15" customHeight="1" x14ac:dyDescent="0.35">
      <c r="A277" s="41" t="s">
        <v>187</v>
      </c>
      <c r="B277" s="41" t="s">
        <v>200</v>
      </c>
      <c r="C277" s="16">
        <v>4775</v>
      </c>
      <c r="D277" s="9" t="s">
        <v>150</v>
      </c>
      <c r="E277" s="9" t="s">
        <v>671</v>
      </c>
      <c r="F277" s="9" t="s">
        <v>74</v>
      </c>
    </row>
    <row r="278" spans="1:9" ht="15" customHeight="1" x14ac:dyDescent="0.35">
      <c r="A278" s="41" t="s">
        <v>187</v>
      </c>
      <c r="B278" s="41" t="s">
        <v>200</v>
      </c>
      <c r="C278" s="16">
        <v>2632</v>
      </c>
      <c r="D278" s="16" t="s">
        <v>150</v>
      </c>
      <c r="E278" s="16" t="s">
        <v>672</v>
      </c>
      <c r="F278" s="16" t="s">
        <v>79</v>
      </c>
      <c r="G278" s="16"/>
      <c r="H278" s="34"/>
      <c r="I278" s="16"/>
    </row>
    <row r="279" spans="1:9" ht="15" customHeight="1" x14ac:dyDescent="0.35">
      <c r="A279" s="41" t="s">
        <v>187</v>
      </c>
      <c r="B279" s="41" t="s">
        <v>200</v>
      </c>
      <c r="C279" s="16">
        <v>5566</v>
      </c>
      <c r="D279" s="16" t="s">
        <v>150</v>
      </c>
      <c r="E279" s="16" t="s">
        <v>673</v>
      </c>
      <c r="F279" s="16" t="s">
        <v>76</v>
      </c>
      <c r="G279" s="16"/>
      <c r="H279" s="34"/>
      <c r="I279" s="16"/>
    </row>
    <row r="280" spans="1:9" ht="15" customHeight="1" x14ac:dyDescent="0.35">
      <c r="A280" s="41" t="s">
        <v>187</v>
      </c>
      <c r="B280" s="41" t="s">
        <v>200</v>
      </c>
      <c r="C280" s="16">
        <v>5918</v>
      </c>
      <c r="D280" s="16" t="s">
        <v>150</v>
      </c>
      <c r="E280" s="16" t="s">
        <v>674</v>
      </c>
      <c r="F280" s="16" t="s">
        <v>169</v>
      </c>
      <c r="G280" s="16"/>
      <c r="H280" s="34"/>
      <c r="I280" s="16"/>
    </row>
    <row r="281" spans="1:9" ht="15" customHeight="1" x14ac:dyDescent="0.35">
      <c r="A281" s="41" t="s">
        <v>187</v>
      </c>
      <c r="B281" s="41" t="s">
        <v>200</v>
      </c>
      <c r="C281" s="16">
        <v>5094</v>
      </c>
      <c r="D281" s="16" t="s">
        <v>150</v>
      </c>
      <c r="E281" s="16" t="s">
        <v>675</v>
      </c>
      <c r="F281" s="16" t="s">
        <v>53</v>
      </c>
      <c r="G281" s="16"/>
      <c r="H281" s="34"/>
      <c r="I281" s="16"/>
    </row>
    <row r="282" spans="1:9" ht="15" customHeight="1" x14ac:dyDescent="0.35">
      <c r="A282" s="41" t="s">
        <v>187</v>
      </c>
      <c r="B282" s="41" t="s">
        <v>200</v>
      </c>
      <c r="C282" s="16">
        <v>5748</v>
      </c>
      <c r="D282" s="16" t="s">
        <v>150</v>
      </c>
      <c r="E282" s="16" t="s">
        <v>676</v>
      </c>
      <c r="F282" s="16" t="s">
        <v>75</v>
      </c>
      <c r="G282" s="16"/>
      <c r="H282" s="34"/>
      <c r="I282" s="16"/>
    </row>
    <row r="283" spans="1:9" ht="15" customHeight="1" x14ac:dyDescent="0.35">
      <c r="A283" s="41" t="s">
        <v>187</v>
      </c>
      <c r="B283" s="41" t="s">
        <v>200</v>
      </c>
      <c r="C283" s="16">
        <v>2974</v>
      </c>
      <c r="D283" s="9" t="s">
        <v>150</v>
      </c>
      <c r="E283" s="9" t="s">
        <v>677</v>
      </c>
      <c r="F283" s="9" t="s">
        <v>53</v>
      </c>
    </row>
    <row r="284" spans="1:9" ht="15" customHeight="1" x14ac:dyDescent="0.35">
      <c r="A284" s="41" t="s">
        <v>187</v>
      </c>
      <c r="B284" s="41" t="s">
        <v>200</v>
      </c>
      <c r="C284" s="16">
        <v>5948</v>
      </c>
      <c r="D284" s="16" t="s">
        <v>150</v>
      </c>
      <c r="E284" s="16" t="s">
        <v>678</v>
      </c>
      <c r="F284" s="16" t="s">
        <v>172</v>
      </c>
      <c r="G284" s="16"/>
      <c r="H284" s="34"/>
      <c r="I284" s="16"/>
    </row>
    <row r="285" spans="1:9" ht="15" customHeight="1" x14ac:dyDescent="0.35">
      <c r="A285" s="41" t="s">
        <v>187</v>
      </c>
      <c r="B285" s="41" t="s">
        <v>200</v>
      </c>
      <c r="C285" s="16">
        <v>5935</v>
      </c>
      <c r="D285" s="16" t="s">
        <v>150</v>
      </c>
      <c r="E285" s="16" t="s">
        <v>679</v>
      </c>
      <c r="F285" s="16" t="s">
        <v>183</v>
      </c>
      <c r="G285" s="16"/>
      <c r="H285" s="34"/>
      <c r="I285" s="16"/>
    </row>
    <row r="286" spans="1:9" ht="15" customHeight="1" x14ac:dyDescent="0.35">
      <c r="A286" s="41" t="s">
        <v>187</v>
      </c>
      <c r="B286" s="41" t="s">
        <v>200</v>
      </c>
      <c r="C286" s="16">
        <v>5709</v>
      </c>
      <c r="D286" s="9" t="s">
        <v>150</v>
      </c>
      <c r="E286" s="9" t="s">
        <v>1016</v>
      </c>
      <c r="F286" s="9" t="s">
        <v>186</v>
      </c>
    </row>
    <row r="287" spans="1:9" ht="15" customHeight="1" x14ac:dyDescent="0.35">
      <c r="A287" s="41" t="s">
        <v>187</v>
      </c>
      <c r="B287" s="41" t="s">
        <v>200</v>
      </c>
      <c r="C287" s="16">
        <v>5461</v>
      </c>
      <c r="D287" s="16" t="s">
        <v>150</v>
      </c>
      <c r="E287" s="16" t="s">
        <v>680</v>
      </c>
      <c r="F287" s="16" t="s">
        <v>167</v>
      </c>
      <c r="G287" s="16"/>
      <c r="H287" s="34"/>
      <c r="I287" s="16"/>
    </row>
    <row r="288" spans="1:9" ht="15" customHeight="1" x14ac:dyDescent="0.35">
      <c r="A288" s="41" t="s">
        <v>187</v>
      </c>
      <c r="B288" s="41" t="s">
        <v>200</v>
      </c>
      <c r="C288" s="16">
        <v>5909</v>
      </c>
      <c r="D288" s="9" t="s">
        <v>150</v>
      </c>
      <c r="E288" s="9" t="s">
        <v>681</v>
      </c>
      <c r="F288" s="9" t="s">
        <v>169</v>
      </c>
    </row>
    <row r="289" spans="1:9" ht="15" customHeight="1" x14ac:dyDescent="0.35">
      <c r="A289" s="41" t="s">
        <v>187</v>
      </c>
      <c r="B289" s="41" t="s">
        <v>200</v>
      </c>
      <c r="C289" s="16">
        <v>5573</v>
      </c>
      <c r="D289" s="9" t="s">
        <v>150</v>
      </c>
      <c r="E289" s="9" t="s">
        <v>682</v>
      </c>
      <c r="F289" s="9" t="s">
        <v>202</v>
      </c>
    </row>
    <row r="290" spans="1:9" ht="15" customHeight="1" x14ac:dyDescent="0.35">
      <c r="A290" s="41" t="s">
        <v>187</v>
      </c>
      <c r="B290" s="41" t="s">
        <v>200</v>
      </c>
      <c r="C290" s="16">
        <v>5514</v>
      </c>
      <c r="D290" s="9" t="s">
        <v>150</v>
      </c>
      <c r="E290" s="9" t="s">
        <v>683</v>
      </c>
      <c r="F290" s="9" t="s">
        <v>75</v>
      </c>
    </row>
    <row r="291" spans="1:9" ht="15" customHeight="1" x14ac:dyDescent="0.35">
      <c r="A291" s="41" t="s">
        <v>187</v>
      </c>
      <c r="B291" s="41" t="s">
        <v>200</v>
      </c>
      <c r="C291" s="16">
        <v>5863</v>
      </c>
      <c r="D291" s="9" t="s">
        <v>150</v>
      </c>
      <c r="E291" s="9" t="s">
        <v>684</v>
      </c>
      <c r="F291" s="9" t="s">
        <v>78</v>
      </c>
    </row>
    <row r="292" spans="1:9" ht="15" customHeight="1" x14ac:dyDescent="0.35">
      <c r="A292" s="41" t="s">
        <v>187</v>
      </c>
      <c r="B292" s="41" t="s">
        <v>200</v>
      </c>
      <c r="C292" s="16">
        <v>4863</v>
      </c>
      <c r="D292" s="9" t="s">
        <v>150</v>
      </c>
      <c r="E292" s="9" t="s">
        <v>685</v>
      </c>
      <c r="F292" s="9" t="s">
        <v>73</v>
      </c>
    </row>
    <row r="293" spans="1:9" ht="15" customHeight="1" x14ac:dyDescent="0.35">
      <c r="A293" s="41" t="s">
        <v>187</v>
      </c>
      <c r="B293" s="41" t="s">
        <v>200</v>
      </c>
      <c r="C293" s="16">
        <v>5408</v>
      </c>
      <c r="D293" s="9" t="s">
        <v>150</v>
      </c>
      <c r="E293" s="9" t="s">
        <v>686</v>
      </c>
      <c r="F293" s="9" t="s">
        <v>51</v>
      </c>
    </row>
    <row r="294" spans="1:9" ht="15" customHeight="1" x14ac:dyDescent="0.35">
      <c r="A294" s="41" t="s">
        <v>187</v>
      </c>
      <c r="B294" s="41" t="s">
        <v>200</v>
      </c>
      <c r="C294" s="16">
        <v>6010</v>
      </c>
      <c r="D294" s="16" t="s">
        <v>150</v>
      </c>
      <c r="E294" s="16" t="s">
        <v>687</v>
      </c>
      <c r="F294" s="16" t="s">
        <v>52</v>
      </c>
      <c r="G294" s="16"/>
      <c r="H294" s="34"/>
      <c r="I294" s="16"/>
    </row>
    <row r="295" spans="1:9" ht="15" customHeight="1" x14ac:dyDescent="0.35">
      <c r="A295" s="41" t="s">
        <v>187</v>
      </c>
      <c r="B295" s="41" t="s">
        <v>200</v>
      </c>
      <c r="C295" s="16">
        <v>5059</v>
      </c>
      <c r="D295" s="9" t="s">
        <v>150</v>
      </c>
      <c r="E295" s="9" t="s">
        <v>688</v>
      </c>
      <c r="F295" s="9" t="s">
        <v>77</v>
      </c>
    </row>
    <row r="296" spans="1:9" ht="15" customHeight="1" x14ac:dyDescent="0.35">
      <c r="A296" s="41" t="s">
        <v>187</v>
      </c>
      <c r="B296" s="41" t="s">
        <v>200</v>
      </c>
      <c r="C296" s="16">
        <v>5428</v>
      </c>
      <c r="D296" s="9" t="s">
        <v>150</v>
      </c>
      <c r="E296" s="9" t="s">
        <v>689</v>
      </c>
      <c r="F296" s="9" t="s">
        <v>78</v>
      </c>
    </row>
    <row r="297" spans="1:9" ht="15" customHeight="1" x14ac:dyDescent="0.35">
      <c r="A297" s="41" t="s">
        <v>187</v>
      </c>
      <c r="B297" s="41" t="s">
        <v>200</v>
      </c>
      <c r="C297" s="16">
        <v>4189</v>
      </c>
      <c r="D297" s="9" t="s">
        <v>150</v>
      </c>
      <c r="E297" s="9" t="s">
        <v>690</v>
      </c>
      <c r="F297" s="9" t="s">
        <v>162</v>
      </c>
    </row>
    <row r="298" spans="1:9" ht="15" customHeight="1" x14ac:dyDescent="0.35">
      <c r="A298" s="41" t="s">
        <v>187</v>
      </c>
      <c r="B298" s="41" t="s">
        <v>200</v>
      </c>
      <c r="C298" s="16">
        <v>5279</v>
      </c>
      <c r="D298" s="16" t="s">
        <v>150</v>
      </c>
      <c r="E298" s="16" t="s">
        <v>691</v>
      </c>
      <c r="F298" s="16" t="s">
        <v>202</v>
      </c>
      <c r="G298" s="16"/>
      <c r="H298" s="34"/>
      <c r="I298" s="16"/>
    </row>
    <row r="299" spans="1:9" ht="15" customHeight="1" x14ac:dyDescent="0.35">
      <c r="A299" s="41" t="s">
        <v>187</v>
      </c>
      <c r="B299" s="41" t="s">
        <v>200</v>
      </c>
      <c r="C299" s="16">
        <v>5239</v>
      </c>
      <c r="D299" s="9" t="s">
        <v>150</v>
      </c>
      <c r="E299" s="9" t="s">
        <v>692</v>
      </c>
      <c r="F299" s="9" t="s">
        <v>180</v>
      </c>
    </row>
    <row r="300" spans="1:9" ht="15" customHeight="1" x14ac:dyDescent="0.35">
      <c r="A300" s="41" t="s">
        <v>187</v>
      </c>
      <c r="B300" s="41" t="s">
        <v>200</v>
      </c>
      <c r="C300" s="16">
        <v>5946</v>
      </c>
      <c r="D300" s="16" t="s">
        <v>150</v>
      </c>
      <c r="E300" s="16" t="s">
        <v>693</v>
      </c>
      <c r="F300" s="16" t="s">
        <v>158</v>
      </c>
      <c r="G300" s="16"/>
      <c r="H300" s="34"/>
      <c r="I300" s="16"/>
    </row>
    <row r="301" spans="1:9" ht="15" customHeight="1" x14ac:dyDescent="0.35">
      <c r="A301" s="41" t="s">
        <v>187</v>
      </c>
      <c r="B301" s="41" t="s">
        <v>200</v>
      </c>
      <c r="C301" s="16">
        <v>5578</v>
      </c>
      <c r="D301" s="16" t="s">
        <v>150</v>
      </c>
      <c r="E301" s="16" t="s">
        <v>694</v>
      </c>
      <c r="F301" s="16" t="s">
        <v>165</v>
      </c>
      <c r="G301" s="16"/>
      <c r="H301" s="34"/>
      <c r="I301" s="16"/>
    </row>
    <row r="302" spans="1:9" ht="15" customHeight="1" x14ac:dyDescent="0.35">
      <c r="A302" s="41" t="s">
        <v>187</v>
      </c>
      <c r="B302" s="41" t="s">
        <v>200</v>
      </c>
      <c r="C302" s="16">
        <v>4500</v>
      </c>
      <c r="D302" s="16" t="s">
        <v>150</v>
      </c>
      <c r="E302" s="16" t="s">
        <v>695</v>
      </c>
      <c r="F302" s="16" t="s">
        <v>176</v>
      </c>
      <c r="G302" s="16"/>
      <c r="H302" s="34"/>
      <c r="I302" s="16"/>
    </row>
    <row r="303" spans="1:9" ht="15" customHeight="1" x14ac:dyDescent="0.35">
      <c r="A303" s="41" t="s">
        <v>187</v>
      </c>
      <c r="B303" s="41" t="s">
        <v>200</v>
      </c>
      <c r="C303" s="16">
        <v>5781</v>
      </c>
      <c r="D303" s="16" t="s">
        <v>150</v>
      </c>
      <c r="E303" s="16" t="s">
        <v>696</v>
      </c>
      <c r="F303" s="16" t="s">
        <v>76</v>
      </c>
      <c r="G303" s="16"/>
      <c r="H303" s="34"/>
      <c r="I303" s="16"/>
    </row>
    <row r="304" spans="1:9" ht="15" customHeight="1" x14ac:dyDescent="0.35">
      <c r="A304" s="41" t="s">
        <v>187</v>
      </c>
      <c r="B304" s="41" t="s">
        <v>200</v>
      </c>
      <c r="C304" s="16">
        <v>5414</v>
      </c>
      <c r="D304" s="9" t="s">
        <v>150</v>
      </c>
      <c r="E304" s="9" t="s">
        <v>697</v>
      </c>
      <c r="F304" s="9" t="s">
        <v>190</v>
      </c>
    </row>
    <row r="305" spans="1:10" ht="15" customHeight="1" x14ac:dyDescent="0.35">
      <c r="A305" s="41" t="s">
        <v>187</v>
      </c>
      <c r="B305" s="41" t="s">
        <v>200</v>
      </c>
      <c r="C305" s="16">
        <v>4836</v>
      </c>
      <c r="D305" s="16" t="s">
        <v>150</v>
      </c>
      <c r="E305" s="16" t="s">
        <v>698</v>
      </c>
      <c r="F305" s="16" t="s">
        <v>180</v>
      </c>
      <c r="G305" s="16"/>
      <c r="H305" s="34"/>
      <c r="I305" s="16"/>
    </row>
    <row r="306" spans="1:10" ht="15" customHeight="1" x14ac:dyDescent="0.35">
      <c r="A306" s="41" t="s">
        <v>187</v>
      </c>
      <c r="B306" s="41" t="s">
        <v>200</v>
      </c>
      <c r="C306" s="16">
        <v>5923</v>
      </c>
      <c r="D306" s="16" t="s">
        <v>150</v>
      </c>
      <c r="E306" s="16" t="s">
        <v>699</v>
      </c>
      <c r="F306" s="16" t="s">
        <v>132</v>
      </c>
      <c r="G306" s="16"/>
      <c r="H306" s="34"/>
      <c r="I306" s="16"/>
    </row>
    <row r="307" spans="1:10" ht="15" customHeight="1" x14ac:dyDescent="0.35">
      <c r="A307" s="41" t="s">
        <v>187</v>
      </c>
      <c r="B307" s="41" t="s">
        <v>200</v>
      </c>
      <c r="C307" s="16">
        <v>5465</v>
      </c>
      <c r="D307" s="9" t="s">
        <v>150</v>
      </c>
      <c r="E307" s="9" t="s">
        <v>700</v>
      </c>
      <c r="F307" s="9" t="s">
        <v>186</v>
      </c>
    </row>
    <row r="308" spans="1:10" ht="15" customHeight="1" x14ac:dyDescent="0.35">
      <c r="A308" s="41" t="s">
        <v>187</v>
      </c>
      <c r="B308" s="41" t="s">
        <v>200</v>
      </c>
      <c r="C308" s="16">
        <v>4599</v>
      </c>
      <c r="D308" s="16" t="s">
        <v>150</v>
      </c>
      <c r="E308" s="16" t="s">
        <v>701</v>
      </c>
      <c r="F308" s="16" t="s">
        <v>163</v>
      </c>
      <c r="G308" s="16"/>
      <c r="H308" s="34"/>
      <c r="I308" s="16"/>
    </row>
    <row r="309" spans="1:10" ht="15" customHeight="1" x14ac:dyDescent="0.35">
      <c r="A309" s="41" t="s">
        <v>187</v>
      </c>
      <c r="B309" s="41" t="s">
        <v>200</v>
      </c>
      <c r="C309" s="16">
        <v>5996</v>
      </c>
      <c r="D309" s="16" t="s">
        <v>150</v>
      </c>
      <c r="E309" s="16" t="s">
        <v>702</v>
      </c>
      <c r="F309" s="16" t="s">
        <v>182</v>
      </c>
      <c r="G309" s="16"/>
      <c r="H309" s="34"/>
      <c r="I309" s="16"/>
    </row>
    <row r="310" spans="1:10" ht="15" customHeight="1" x14ac:dyDescent="0.35">
      <c r="A310" s="41" t="s">
        <v>187</v>
      </c>
      <c r="B310" s="41" t="s">
        <v>200</v>
      </c>
      <c r="C310" s="16">
        <v>5634</v>
      </c>
      <c r="D310" s="9" t="s">
        <v>150</v>
      </c>
      <c r="E310" s="9" t="s">
        <v>703</v>
      </c>
      <c r="F310" s="9" t="s">
        <v>53</v>
      </c>
    </row>
    <row r="311" spans="1:10" ht="15" customHeight="1" x14ac:dyDescent="0.35">
      <c r="A311" s="41" t="s">
        <v>187</v>
      </c>
      <c r="B311" s="41" t="s">
        <v>200</v>
      </c>
      <c r="C311" s="16">
        <v>6016</v>
      </c>
      <c r="D311" s="16" t="s">
        <v>150</v>
      </c>
      <c r="E311" s="16" t="s">
        <v>704</v>
      </c>
      <c r="F311" s="16" t="s">
        <v>170</v>
      </c>
      <c r="G311" s="16"/>
      <c r="H311" s="34"/>
      <c r="I311" s="16"/>
    </row>
    <row r="312" spans="1:10" ht="15" customHeight="1" x14ac:dyDescent="0.35">
      <c r="A312" s="41" t="s">
        <v>187</v>
      </c>
      <c r="B312" s="41" t="s">
        <v>200</v>
      </c>
      <c r="C312" s="16">
        <v>6031</v>
      </c>
      <c r="D312" s="9" t="s">
        <v>150</v>
      </c>
      <c r="E312" s="9" t="s">
        <v>705</v>
      </c>
      <c r="F312" s="9" t="s">
        <v>53</v>
      </c>
    </row>
    <row r="313" spans="1:10" ht="15" customHeight="1" x14ac:dyDescent="0.35">
      <c r="A313" s="41" t="s">
        <v>187</v>
      </c>
      <c r="B313" s="41" t="s">
        <v>200</v>
      </c>
      <c r="C313" s="16">
        <v>4242</v>
      </c>
      <c r="D313" s="16" t="s">
        <v>150</v>
      </c>
      <c r="E313" s="16" t="s">
        <v>706</v>
      </c>
      <c r="F313" s="16" t="s">
        <v>52</v>
      </c>
      <c r="G313" s="16"/>
      <c r="H313" s="34"/>
      <c r="I313" s="16"/>
    </row>
    <row r="314" spans="1:10" ht="15" customHeight="1" x14ac:dyDescent="0.35">
      <c r="A314" s="41" t="s">
        <v>187</v>
      </c>
      <c r="B314" s="41" t="s">
        <v>200</v>
      </c>
      <c r="C314" s="16">
        <v>4609</v>
      </c>
      <c r="D314" s="9" t="s">
        <v>150</v>
      </c>
      <c r="E314" s="9" t="s">
        <v>707</v>
      </c>
      <c r="F314" s="9" t="s">
        <v>405</v>
      </c>
    </row>
    <row r="315" spans="1:10" ht="15" customHeight="1" x14ac:dyDescent="0.35">
      <c r="A315" s="41" t="s">
        <v>187</v>
      </c>
      <c r="B315" s="41" t="s">
        <v>200</v>
      </c>
      <c r="C315" s="16">
        <v>5273</v>
      </c>
      <c r="D315" s="16" t="s">
        <v>150</v>
      </c>
      <c r="E315" s="16" t="s">
        <v>708</v>
      </c>
      <c r="F315" s="16" t="s">
        <v>181</v>
      </c>
      <c r="G315" s="16"/>
      <c r="H315" s="34"/>
      <c r="I315" s="16"/>
    </row>
    <row r="316" spans="1:10" ht="15" customHeight="1" x14ac:dyDescent="0.35">
      <c r="A316" s="41" t="s">
        <v>187</v>
      </c>
      <c r="B316" s="41" t="s">
        <v>200</v>
      </c>
      <c r="C316" s="16">
        <v>4584</v>
      </c>
      <c r="D316" s="16" t="s">
        <v>150</v>
      </c>
      <c r="E316" s="16" t="s">
        <v>709</v>
      </c>
      <c r="F316" s="16" t="s">
        <v>79</v>
      </c>
      <c r="G316" s="16"/>
      <c r="H316" s="34"/>
      <c r="I316" s="16"/>
      <c r="J316" s="16"/>
    </row>
    <row r="317" spans="1:10" ht="15" customHeight="1" x14ac:dyDescent="0.35">
      <c r="A317" s="41" t="s">
        <v>187</v>
      </c>
      <c r="B317" s="41" t="s">
        <v>200</v>
      </c>
      <c r="C317" s="16">
        <v>3456</v>
      </c>
      <c r="D317" s="16" t="s">
        <v>150</v>
      </c>
      <c r="E317" s="16" t="s">
        <v>710</v>
      </c>
      <c r="F317" s="16" t="s">
        <v>180</v>
      </c>
      <c r="G317" s="16"/>
      <c r="H317" s="34"/>
      <c r="I317" s="16"/>
    </row>
    <row r="318" spans="1:10" ht="15" customHeight="1" x14ac:dyDescent="0.35">
      <c r="A318" s="41" t="s">
        <v>187</v>
      </c>
      <c r="B318" s="41" t="s">
        <v>200</v>
      </c>
      <c r="C318" s="16">
        <v>5994</v>
      </c>
      <c r="D318" s="16" t="s">
        <v>150</v>
      </c>
      <c r="E318" s="16" t="s">
        <v>711</v>
      </c>
      <c r="F318" s="16" t="s">
        <v>75</v>
      </c>
      <c r="G318" s="16"/>
      <c r="H318" s="34"/>
      <c r="I318" s="16"/>
    </row>
    <row r="319" spans="1:10" ht="15" customHeight="1" x14ac:dyDescent="0.35">
      <c r="A319" s="41" t="s">
        <v>187</v>
      </c>
      <c r="B319" s="41" t="s">
        <v>200</v>
      </c>
      <c r="C319" s="16">
        <v>5325</v>
      </c>
      <c r="D319" s="16" t="s">
        <v>150</v>
      </c>
      <c r="E319" s="16" t="s">
        <v>712</v>
      </c>
      <c r="F319" s="16" t="s">
        <v>176</v>
      </c>
      <c r="G319" s="16"/>
      <c r="H319" s="34"/>
      <c r="I319" s="16"/>
    </row>
    <row r="320" spans="1:10" ht="15" customHeight="1" x14ac:dyDescent="0.35">
      <c r="A320" s="41" t="s">
        <v>187</v>
      </c>
      <c r="B320" s="41" t="s">
        <v>200</v>
      </c>
      <c r="C320" s="16">
        <v>5226</v>
      </c>
      <c r="D320" s="9" t="s">
        <v>150</v>
      </c>
      <c r="E320" s="9" t="s">
        <v>713</v>
      </c>
      <c r="F320" s="9" t="s">
        <v>193</v>
      </c>
    </row>
    <row r="321" spans="1:9" ht="15" customHeight="1" x14ac:dyDescent="0.35">
      <c r="A321" s="41" t="s">
        <v>187</v>
      </c>
      <c r="B321" s="41" t="s">
        <v>200</v>
      </c>
      <c r="C321" s="16">
        <v>5250</v>
      </c>
      <c r="D321" s="9" t="s">
        <v>150</v>
      </c>
      <c r="E321" s="9" t="s">
        <v>714</v>
      </c>
      <c r="F321" s="9" t="s">
        <v>160</v>
      </c>
    </row>
    <row r="322" spans="1:9" ht="15" customHeight="1" x14ac:dyDescent="0.35">
      <c r="A322" s="41" t="s">
        <v>187</v>
      </c>
      <c r="B322" s="41" t="s">
        <v>200</v>
      </c>
      <c r="C322" s="16">
        <v>2826</v>
      </c>
      <c r="D322" s="9" t="s">
        <v>150</v>
      </c>
      <c r="E322" s="9" t="s">
        <v>305</v>
      </c>
      <c r="F322" s="9" t="s">
        <v>78</v>
      </c>
    </row>
    <row r="323" spans="1:9" ht="15" customHeight="1" x14ac:dyDescent="0.35">
      <c r="A323" s="41" t="s">
        <v>187</v>
      </c>
      <c r="B323" s="41" t="s">
        <v>200</v>
      </c>
      <c r="C323" s="16">
        <v>5314</v>
      </c>
      <c r="D323" s="16" t="s">
        <v>150</v>
      </c>
      <c r="E323" s="16" t="s">
        <v>715</v>
      </c>
      <c r="F323" s="16" t="s">
        <v>158</v>
      </c>
      <c r="G323" s="16"/>
      <c r="H323" s="34"/>
      <c r="I323" s="16"/>
    </row>
    <row r="324" spans="1:9" ht="15" customHeight="1" x14ac:dyDescent="0.35">
      <c r="A324" s="41" t="s">
        <v>187</v>
      </c>
      <c r="B324" s="41" t="s">
        <v>200</v>
      </c>
      <c r="C324" s="16">
        <v>4991</v>
      </c>
      <c r="D324" s="16" t="s">
        <v>150</v>
      </c>
      <c r="E324" s="16" t="s">
        <v>716</v>
      </c>
      <c r="F324" s="16" t="s">
        <v>206</v>
      </c>
    </row>
    <row r="325" spans="1:9" ht="15" customHeight="1" x14ac:dyDescent="0.35">
      <c r="A325" s="41" t="s">
        <v>187</v>
      </c>
      <c r="B325" s="41" t="s">
        <v>200</v>
      </c>
      <c r="C325" s="16">
        <v>4939</v>
      </c>
      <c r="D325" s="9" t="s">
        <v>150</v>
      </c>
      <c r="E325" s="9" t="s">
        <v>717</v>
      </c>
      <c r="F325" s="9" t="s">
        <v>172</v>
      </c>
    </row>
    <row r="326" spans="1:9" ht="15" customHeight="1" x14ac:dyDescent="0.35">
      <c r="A326" s="41" t="s">
        <v>187</v>
      </c>
      <c r="B326" s="41" t="s">
        <v>200</v>
      </c>
      <c r="C326" s="16">
        <v>4111</v>
      </c>
      <c r="D326" s="16" t="s">
        <v>150</v>
      </c>
      <c r="E326" s="16" t="s">
        <v>718</v>
      </c>
      <c r="F326" s="16" t="s">
        <v>158</v>
      </c>
      <c r="G326" s="16"/>
      <c r="H326" s="34"/>
      <c r="I326" s="16"/>
    </row>
    <row r="327" spans="1:9" ht="15" customHeight="1" x14ac:dyDescent="0.35">
      <c r="A327" s="41" t="s">
        <v>187</v>
      </c>
      <c r="B327" s="41" t="s">
        <v>200</v>
      </c>
      <c r="C327" s="16">
        <v>4004</v>
      </c>
      <c r="D327" s="16" t="s">
        <v>150</v>
      </c>
      <c r="E327" s="16" t="s">
        <v>719</v>
      </c>
      <c r="F327" s="16" t="s">
        <v>358</v>
      </c>
      <c r="G327" s="16"/>
      <c r="H327" s="34"/>
      <c r="I327" s="16"/>
    </row>
    <row r="328" spans="1:9" ht="15" customHeight="1" x14ac:dyDescent="0.35">
      <c r="A328" s="41" t="s">
        <v>187</v>
      </c>
      <c r="B328" s="41" t="s">
        <v>200</v>
      </c>
      <c r="C328" s="16">
        <v>2942</v>
      </c>
      <c r="D328" s="9" t="s">
        <v>150</v>
      </c>
      <c r="E328" s="9" t="s">
        <v>720</v>
      </c>
      <c r="F328" s="9" t="s">
        <v>208</v>
      </c>
    </row>
    <row r="329" spans="1:9" ht="15" customHeight="1" x14ac:dyDescent="0.35">
      <c r="A329" s="41" t="s">
        <v>187</v>
      </c>
      <c r="B329" s="41" t="s">
        <v>200</v>
      </c>
      <c r="C329" s="16">
        <v>5619</v>
      </c>
      <c r="D329" s="16" t="s">
        <v>150</v>
      </c>
      <c r="E329" s="16" t="s">
        <v>721</v>
      </c>
      <c r="F329" s="16" t="s">
        <v>76</v>
      </c>
      <c r="G329" s="16"/>
      <c r="H329" s="34"/>
      <c r="I329" s="16"/>
    </row>
    <row r="330" spans="1:9" ht="15" customHeight="1" x14ac:dyDescent="0.35">
      <c r="A330" s="41" t="s">
        <v>187</v>
      </c>
      <c r="B330" s="41" t="s">
        <v>200</v>
      </c>
      <c r="C330" s="16">
        <v>5014</v>
      </c>
      <c r="D330" s="16" t="s">
        <v>150</v>
      </c>
      <c r="E330" s="16" t="s">
        <v>722</v>
      </c>
      <c r="F330" s="16" t="s">
        <v>202</v>
      </c>
      <c r="G330" s="16"/>
      <c r="H330" s="34"/>
      <c r="I330" s="16"/>
    </row>
    <row r="331" spans="1:9" ht="15" customHeight="1" x14ac:dyDescent="0.35">
      <c r="A331" s="41" t="s">
        <v>187</v>
      </c>
      <c r="B331" s="41" t="s">
        <v>200</v>
      </c>
      <c r="C331" s="16">
        <v>2625</v>
      </c>
      <c r="D331" s="16" t="s">
        <v>150</v>
      </c>
      <c r="E331" s="16" t="s">
        <v>723</v>
      </c>
      <c r="F331" s="16" t="s">
        <v>169</v>
      </c>
      <c r="G331" s="16"/>
      <c r="H331" s="34"/>
      <c r="I331" s="16"/>
    </row>
    <row r="332" spans="1:9" ht="15" customHeight="1" x14ac:dyDescent="0.35">
      <c r="A332" s="41" t="s">
        <v>187</v>
      </c>
      <c r="B332" s="41" t="s">
        <v>200</v>
      </c>
      <c r="C332" s="16">
        <v>5754</v>
      </c>
      <c r="D332" s="16" t="s">
        <v>150</v>
      </c>
      <c r="E332" s="16" t="s">
        <v>724</v>
      </c>
      <c r="F332" s="16" t="s">
        <v>78</v>
      </c>
      <c r="G332" s="16"/>
      <c r="H332" s="34"/>
      <c r="I332" s="16"/>
    </row>
    <row r="333" spans="1:9" ht="15" customHeight="1" x14ac:dyDescent="0.35">
      <c r="A333" s="41" t="s">
        <v>187</v>
      </c>
      <c r="B333" s="41" t="s">
        <v>200</v>
      </c>
      <c r="C333" s="16">
        <v>5387</v>
      </c>
      <c r="D333" s="16" t="s">
        <v>150</v>
      </c>
      <c r="E333" s="16" t="s">
        <v>725</v>
      </c>
      <c r="F333" s="16" t="s">
        <v>177</v>
      </c>
      <c r="G333" s="16"/>
      <c r="H333" s="34"/>
      <c r="I333" s="16"/>
    </row>
    <row r="334" spans="1:9" ht="15" customHeight="1" x14ac:dyDescent="0.35">
      <c r="A334" s="41" t="s">
        <v>187</v>
      </c>
      <c r="B334" s="41" t="s">
        <v>200</v>
      </c>
      <c r="C334" s="16">
        <v>5702</v>
      </c>
      <c r="D334" s="16" t="s">
        <v>150</v>
      </c>
      <c r="E334" s="16" t="s">
        <v>726</v>
      </c>
      <c r="F334" s="16" t="s">
        <v>177</v>
      </c>
      <c r="G334" s="16"/>
      <c r="H334" s="34"/>
      <c r="I334" s="16"/>
    </row>
    <row r="335" spans="1:9" ht="15" customHeight="1" x14ac:dyDescent="0.35">
      <c r="A335" s="41" t="s">
        <v>187</v>
      </c>
      <c r="B335" s="41" t="s">
        <v>200</v>
      </c>
      <c r="C335" s="16">
        <v>5834</v>
      </c>
      <c r="D335" s="16" t="s">
        <v>150</v>
      </c>
      <c r="E335" s="16" t="s">
        <v>727</v>
      </c>
      <c r="F335" s="16" t="s">
        <v>204</v>
      </c>
      <c r="G335" s="16"/>
      <c r="H335" s="34"/>
      <c r="I335" s="16"/>
    </row>
    <row r="336" spans="1:9" ht="15" customHeight="1" x14ac:dyDescent="0.35">
      <c r="A336" s="41" t="s">
        <v>187</v>
      </c>
      <c r="B336" s="41" t="s">
        <v>200</v>
      </c>
      <c r="C336" s="16">
        <v>6106</v>
      </c>
      <c r="D336" s="9" t="s">
        <v>150</v>
      </c>
      <c r="E336" s="9" t="s">
        <v>728</v>
      </c>
      <c r="F336" s="9" t="s">
        <v>52</v>
      </c>
    </row>
    <row r="337" spans="1:9" ht="15" customHeight="1" x14ac:dyDescent="0.35">
      <c r="A337" s="41" t="s">
        <v>187</v>
      </c>
      <c r="B337" s="41" t="s">
        <v>200</v>
      </c>
      <c r="C337" s="16">
        <v>4743</v>
      </c>
      <c r="D337" s="9" t="s">
        <v>150</v>
      </c>
      <c r="E337" s="9" t="s">
        <v>729</v>
      </c>
      <c r="F337" s="9" t="s">
        <v>54</v>
      </c>
    </row>
    <row r="338" spans="1:9" ht="15" customHeight="1" x14ac:dyDescent="0.35">
      <c r="A338" s="41" t="s">
        <v>187</v>
      </c>
      <c r="B338" s="41" t="s">
        <v>200</v>
      </c>
      <c r="C338" s="16">
        <v>5558</v>
      </c>
      <c r="D338" s="9" t="s">
        <v>150</v>
      </c>
      <c r="E338" s="9" t="s">
        <v>730</v>
      </c>
      <c r="F338" s="9" t="s">
        <v>78</v>
      </c>
    </row>
    <row r="339" spans="1:9" ht="15" customHeight="1" x14ac:dyDescent="0.35">
      <c r="A339" s="41" t="s">
        <v>187</v>
      </c>
      <c r="B339" s="41" t="s">
        <v>200</v>
      </c>
      <c r="C339" s="16">
        <v>5924</v>
      </c>
      <c r="D339" s="16" t="s">
        <v>150</v>
      </c>
      <c r="E339" s="16" t="s">
        <v>731</v>
      </c>
      <c r="F339" s="16" t="s">
        <v>209</v>
      </c>
      <c r="G339" s="16"/>
      <c r="H339" s="34"/>
      <c r="I339" s="16"/>
    </row>
    <row r="340" spans="1:9" ht="15" customHeight="1" x14ac:dyDescent="0.35">
      <c r="A340" s="41" t="s">
        <v>187</v>
      </c>
      <c r="B340" s="41" t="s">
        <v>200</v>
      </c>
      <c r="C340" s="16">
        <v>5126</v>
      </c>
      <c r="D340" s="16" t="s">
        <v>150</v>
      </c>
      <c r="E340" s="16" t="s">
        <v>732</v>
      </c>
      <c r="F340" s="16" t="s">
        <v>77</v>
      </c>
      <c r="G340" s="16"/>
      <c r="H340" s="34"/>
      <c r="I340" s="16"/>
    </row>
    <row r="341" spans="1:9" ht="15" customHeight="1" x14ac:dyDescent="0.35">
      <c r="A341" s="41" t="s">
        <v>187</v>
      </c>
      <c r="B341" s="41" t="s">
        <v>200</v>
      </c>
      <c r="C341" s="16">
        <v>4268</v>
      </c>
      <c r="D341" s="16" t="s">
        <v>150</v>
      </c>
      <c r="E341" s="16" t="s">
        <v>733</v>
      </c>
      <c r="F341" s="16" t="s">
        <v>208</v>
      </c>
      <c r="G341" s="16"/>
      <c r="H341" s="34"/>
      <c r="I341" s="16"/>
    </row>
    <row r="342" spans="1:9" ht="15" customHeight="1" x14ac:dyDescent="0.35">
      <c r="A342" s="41" t="s">
        <v>187</v>
      </c>
      <c r="B342" s="41" t="s">
        <v>200</v>
      </c>
      <c r="C342" s="16">
        <v>5739</v>
      </c>
      <c r="D342" s="9" t="s">
        <v>150</v>
      </c>
      <c r="E342" s="9" t="s">
        <v>734</v>
      </c>
      <c r="F342" s="9" t="s">
        <v>204</v>
      </c>
    </row>
    <row r="343" spans="1:9" ht="15" customHeight="1" x14ac:dyDescent="0.35">
      <c r="A343" s="41" t="s">
        <v>187</v>
      </c>
      <c r="B343" s="41" t="s">
        <v>200</v>
      </c>
      <c r="C343" s="16">
        <v>4616</v>
      </c>
      <c r="D343" s="16" t="s">
        <v>150</v>
      </c>
      <c r="E343" s="16" t="s">
        <v>735</v>
      </c>
      <c r="F343" s="16" t="s">
        <v>185</v>
      </c>
      <c r="G343" s="16"/>
      <c r="H343" s="34"/>
      <c r="I343" s="16"/>
    </row>
    <row r="344" spans="1:9" ht="15" customHeight="1" x14ac:dyDescent="0.35">
      <c r="A344" s="41" t="s">
        <v>187</v>
      </c>
      <c r="B344" s="41" t="s">
        <v>200</v>
      </c>
      <c r="C344" s="16">
        <v>4129</v>
      </c>
      <c r="D344" s="9" t="s">
        <v>150</v>
      </c>
      <c r="E344" s="9" t="s">
        <v>736</v>
      </c>
      <c r="F344" s="9" t="s">
        <v>252</v>
      </c>
    </row>
    <row r="345" spans="1:9" ht="15" customHeight="1" x14ac:dyDescent="0.35">
      <c r="A345" s="41" t="s">
        <v>187</v>
      </c>
      <c r="B345" s="41" t="s">
        <v>200</v>
      </c>
      <c r="C345" s="16">
        <v>6008</v>
      </c>
      <c r="D345" s="9" t="s">
        <v>150</v>
      </c>
      <c r="E345" s="9" t="s">
        <v>737</v>
      </c>
      <c r="F345" s="9" t="s">
        <v>170</v>
      </c>
    </row>
    <row r="346" spans="1:9" ht="15" customHeight="1" x14ac:dyDescent="0.35">
      <c r="A346" s="41" t="s">
        <v>187</v>
      </c>
      <c r="B346" s="41" t="s">
        <v>200</v>
      </c>
      <c r="C346" s="16">
        <v>3580</v>
      </c>
      <c r="D346" s="9" t="s">
        <v>150</v>
      </c>
      <c r="E346" s="9" t="s">
        <v>738</v>
      </c>
      <c r="F346" s="9" t="s">
        <v>79</v>
      </c>
    </row>
    <row r="347" spans="1:9" ht="15" customHeight="1" x14ac:dyDescent="0.35">
      <c r="A347" s="41" t="s">
        <v>187</v>
      </c>
      <c r="B347" s="41" t="s">
        <v>200</v>
      </c>
      <c r="C347" s="16">
        <v>5484</v>
      </c>
      <c r="D347" s="16" t="s">
        <v>150</v>
      </c>
      <c r="E347" s="16" t="s">
        <v>739</v>
      </c>
      <c r="F347" s="16" t="s">
        <v>77</v>
      </c>
      <c r="G347" s="16"/>
      <c r="H347" s="34"/>
      <c r="I347" s="16"/>
    </row>
    <row r="348" spans="1:9" ht="15" customHeight="1" x14ac:dyDescent="0.35">
      <c r="A348" s="41" t="s">
        <v>187</v>
      </c>
      <c r="B348" s="41" t="s">
        <v>200</v>
      </c>
      <c r="C348" s="16">
        <v>5380</v>
      </c>
      <c r="D348" s="9" t="s">
        <v>150</v>
      </c>
      <c r="E348" s="9" t="s">
        <v>740</v>
      </c>
      <c r="F348" s="9" t="s">
        <v>74</v>
      </c>
    </row>
    <row r="349" spans="1:9" ht="15" customHeight="1" x14ac:dyDescent="0.35">
      <c r="A349" s="41" t="s">
        <v>187</v>
      </c>
      <c r="B349" s="41" t="s">
        <v>200</v>
      </c>
      <c r="C349" s="16">
        <v>4007</v>
      </c>
      <c r="D349" s="9" t="s">
        <v>150</v>
      </c>
      <c r="E349" s="9" t="s">
        <v>741</v>
      </c>
      <c r="F349" s="9" t="s">
        <v>167</v>
      </c>
    </row>
    <row r="350" spans="1:9" ht="15" customHeight="1" x14ac:dyDescent="0.35">
      <c r="A350" s="41" t="s">
        <v>187</v>
      </c>
      <c r="B350" s="41" t="s">
        <v>200</v>
      </c>
      <c r="C350" s="16">
        <v>4905</v>
      </c>
      <c r="D350" s="16" t="s">
        <v>150</v>
      </c>
      <c r="E350" s="16" t="s">
        <v>742</v>
      </c>
      <c r="F350" s="16" t="s">
        <v>54</v>
      </c>
      <c r="G350" s="16"/>
      <c r="H350" s="34"/>
      <c r="I350" s="16"/>
    </row>
    <row r="351" spans="1:9" ht="15" customHeight="1" x14ac:dyDescent="0.35">
      <c r="A351" s="41" t="s">
        <v>187</v>
      </c>
      <c r="B351" s="41" t="s">
        <v>200</v>
      </c>
      <c r="C351" s="16">
        <v>5522</v>
      </c>
      <c r="D351" s="9" t="s">
        <v>150</v>
      </c>
      <c r="E351" s="9" t="s">
        <v>743</v>
      </c>
      <c r="F351" s="9" t="s">
        <v>160</v>
      </c>
    </row>
    <row r="352" spans="1:9" ht="15" customHeight="1" x14ac:dyDescent="0.35">
      <c r="A352" s="41" t="s">
        <v>187</v>
      </c>
      <c r="B352" s="41" t="s">
        <v>200</v>
      </c>
      <c r="C352" s="16">
        <v>5625</v>
      </c>
      <c r="D352" s="9" t="s">
        <v>150</v>
      </c>
      <c r="E352" s="9" t="s">
        <v>744</v>
      </c>
      <c r="F352" s="9" t="s">
        <v>174</v>
      </c>
    </row>
    <row r="353" spans="1:9" ht="15" customHeight="1" x14ac:dyDescent="0.35">
      <c r="A353" s="41" t="s">
        <v>187</v>
      </c>
      <c r="B353" s="41" t="s">
        <v>200</v>
      </c>
      <c r="C353" s="16">
        <v>5476</v>
      </c>
      <c r="D353" s="16" t="s">
        <v>150</v>
      </c>
      <c r="E353" s="16" t="s">
        <v>745</v>
      </c>
      <c r="F353" s="16" t="s">
        <v>77</v>
      </c>
      <c r="G353" s="16"/>
      <c r="H353" s="34"/>
      <c r="I353" s="16"/>
    </row>
    <row r="354" spans="1:9" ht="15" customHeight="1" x14ac:dyDescent="0.35">
      <c r="A354" s="41" t="s">
        <v>187</v>
      </c>
      <c r="B354" s="41" t="s">
        <v>200</v>
      </c>
      <c r="C354" s="16">
        <v>4618</v>
      </c>
      <c r="D354" s="16" t="s">
        <v>150</v>
      </c>
      <c r="E354" s="16" t="s">
        <v>746</v>
      </c>
      <c r="F354" s="16" t="s">
        <v>181</v>
      </c>
      <c r="G354" s="16"/>
      <c r="H354" s="34"/>
      <c r="I354" s="16"/>
    </row>
    <row r="355" spans="1:9" ht="15" customHeight="1" x14ac:dyDescent="0.35">
      <c r="A355" s="41" t="s">
        <v>187</v>
      </c>
      <c r="B355" s="41" t="s">
        <v>200</v>
      </c>
      <c r="C355" s="16">
        <v>5290</v>
      </c>
      <c r="D355" s="16" t="s">
        <v>150</v>
      </c>
      <c r="E355" s="16" t="s">
        <v>747</v>
      </c>
      <c r="F355" s="16" t="s">
        <v>74</v>
      </c>
      <c r="G355" s="16"/>
      <c r="H355" s="34"/>
      <c r="I355" s="16"/>
    </row>
    <row r="356" spans="1:9" ht="15" customHeight="1" x14ac:dyDescent="0.35">
      <c r="A356" s="41" t="s">
        <v>187</v>
      </c>
      <c r="B356" s="41" t="s">
        <v>200</v>
      </c>
      <c r="C356" s="16">
        <v>5637</v>
      </c>
      <c r="D356" s="16" t="s">
        <v>150</v>
      </c>
      <c r="E356" s="16" t="s">
        <v>748</v>
      </c>
      <c r="F356" s="16" t="s">
        <v>208</v>
      </c>
      <c r="G356" s="16"/>
      <c r="H356" s="34"/>
      <c r="I356" s="16"/>
    </row>
    <row r="357" spans="1:9" ht="15" customHeight="1" x14ac:dyDescent="0.35">
      <c r="A357" s="41" t="s">
        <v>187</v>
      </c>
      <c r="B357" s="41" t="s">
        <v>200</v>
      </c>
      <c r="C357" s="16">
        <v>4275</v>
      </c>
      <c r="D357" s="16" t="s">
        <v>150</v>
      </c>
      <c r="E357" s="16" t="s">
        <v>749</v>
      </c>
      <c r="F357" s="16" t="s">
        <v>190</v>
      </c>
      <c r="G357" s="16"/>
      <c r="H357" s="34"/>
      <c r="I357" s="16"/>
    </row>
    <row r="358" spans="1:9" ht="15" customHeight="1" x14ac:dyDescent="0.35">
      <c r="A358" s="41" t="s">
        <v>187</v>
      </c>
      <c r="B358" s="41" t="s">
        <v>200</v>
      </c>
      <c r="C358" s="16">
        <v>3131</v>
      </c>
      <c r="D358" s="16" t="s">
        <v>150</v>
      </c>
      <c r="E358" s="16" t="s">
        <v>750</v>
      </c>
      <c r="F358" s="16" t="s">
        <v>185</v>
      </c>
      <c r="G358" s="16"/>
      <c r="H358" s="34"/>
      <c r="I358" s="16"/>
    </row>
    <row r="359" spans="1:9" ht="15" customHeight="1" x14ac:dyDescent="0.35">
      <c r="A359" s="41" t="s">
        <v>187</v>
      </c>
      <c r="B359" s="41" t="s">
        <v>200</v>
      </c>
      <c r="C359" s="16">
        <v>5141</v>
      </c>
      <c r="D359" s="9" t="s">
        <v>150</v>
      </c>
      <c r="E359" s="9" t="s">
        <v>751</v>
      </c>
      <c r="F359" s="9" t="s">
        <v>186</v>
      </c>
    </row>
    <row r="360" spans="1:9" ht="15" customHeight="1" x14ac:dyDescent="0.35">
      <c r="A360" s="41" t="s">
        <v>187</v>
      </c>
      <c r="B360" s="41" t="s">
        <v>200</v>
      </c>
      <c r="C360" s="16">
        <v>5547</v>
      </c>
      <c r="D360" s="9" t="s">
        <v>150</v>
      </c>
      <c r="E360" s="9" t="s">
        <v>308</v>
      </c>
      <c r="F360" s="9" t="s">
        <v>170</v>
      </c>
    </row>
    <row r="361" spans="1:9" ht="15" customHeight="1" x14ac:dyDescent="0.35">
      <c r="A361" s="41" t="s">
        <v>187</v>
      </c>
      <c r="B361" s="41" t="s">
        <v>200</v>
      </c>
      <c r="C361" s="16">
        <v>5557</v>
      </c>
      <c r="D361" s="9" t="s">
        <v>150</v>
      </c>
      <c r="E361" s="9" t="s">
        <v>752</v>
      </c>
      <c r="F361" s="9" t="s">
        <v>190</v>
      </c>
    </row>
    <row r="362" spans="1:9" ht="15" customHeight="1" x14ac:dyDescent="0.35">
      <c r="A362" s="41" t="s">
        <v>187</v>
      </c>
      <c r="B362" s="41" t="s">
        <v>200</v>
      </c>
      <c r="C362" s="16">
        <v>3307</v>
      </c>
      <c r="D362" s="9" t="s">
        <v>150</v>
      </c>
      <c r="E362" s="9" t="s">
        <v>753</v>
      </c>
      <c r="F362" s="9" t="s">
        <v>405</v>
      </c>
    </row>
    <row r="363" spans="1:9" ht="15" customHeight="1" x14ac:dyDescent="0.35">
      <c r="A363" s="41" t="s">
        <v>187</v>
      </c>
      <c r="B363" s="41" t="s">
        <v>200</v>
      </c>
      <c r="C363" s="16">
        <v>5162</v>
      </c>
      <c r="D363" s="9" t="s">
        <v>150</v>
      </c>
      <c r="E363" s="9" t="s">
        <v>754</v>
      </c>
      <c r="F363" s="9" t="s">
        <v>162</v>
      </c>
    </row>
    <row r="364" spans="1:9" ht="15" customHeight="1" x14ac:dyDescent="0.35">
      <c r="A364" s="41" t="s">
        <v>187</v>
      </c>
      <c r="B364" s="41" t="s">
        <v>200</v>
      </c>
      <c r="C364" s="16">
        <v>4947</v>
      </c>
      <c r="D364" s="16" t="s">
        <v>150</v>
      </c>
      <c r="E364" s="16" t="s">
        <v>755</v>
      </c>
      <c r="F364" s="16" t="s">
        <v>183</v>
      </c>
      <c r="G364" s="16"/>
      <c r="H364" s="34"/>
      <c r="I364" s="16"/>
    </row>
    <row r="365" spans="1:9" ht="15" customHeight="1" x14ac:dyDescent="0.35">
      <c r="A365" s="41" t="s">
        <v>187</v>
      </c>
      <c r="B365" s="41" t="s">
        <v>200</v>
      </c>
      <c r="C365" s="16">
        <v>5903</v>
      </c>
      <c r="D365" s="16" t="s">
        <v>150</v>
      </c>
      <c r="E365" s="16" t="s">
        <v>756</v>
      </c>
      <c r="F365" s="16" t="s">
        <v>185</v>
      </c>
      <c r="G365" s="16"/>
      <c r="H365" s="34"/>
      <c r="I365" s="16"/>
    </row>
    <row r="366" spans="1:9" ht="15" customHeight="1" x14ac:dyDescent="0.35">
      <c r="A366" s="41" t="s">
        <v>187</v>
      </c>
      <c r="B366" s="41" t="s">
        <v>200</v>
      </c>
      <c r="C366" s="16">
        <v>3592</v>
      </c>
      <c r="D366" s="9" t="s">
        <v>150</v>
      </c>
      <c r="E366" s="9" t="s">
        <v>757</v>
      </c>
      <c r="F366" s="9" t="s">
        <v>78</v>
      </c>
    </row>
    <row r="367" spans="1:9" ht="15" customHeight="1" x14ac:dyDescent="0.35">
      <c r="A367" s="41" t="s">
        <v>187</v>
      </c>
      <c r="B367" s="41" t="s">
        <v>200</v>
      </c>
      <c r="C367" s="16">
        <v>5728</v>
      </c>
      <c r="D367" s="9" t="s">
        <v>150</v>
      </c>
      <c r="E367" s="9" t="s">
        <v>758</v>
      </c>
      <c r="F367" s="9" t="s">
        <v>358</v>
      </c>
    </row>
    <row r="368" spans="1:9" ht="15" customHeight="1" x14ac:dyDescent="0.35">
      <c r="A368" s="41" t="s">
        <v>187</v>
      </c>
      <c r="B368" s="41" t="s">
        <v>200</v>
      </c>
      <c r="C368" s="16">
        <v>3785</v>
      </c>
      <c r="D368" s="16" t="s">
        <v>150</v>
      </c>
      <c r="E368" s="16" t="s">
        <v>759</v>
      </c>
      <c r="F368" s="16" t="s">
        <v>204</v>
      </c>
      <c r="G368" s="16"/>
      <c r="H368" s="34"/>
      <c r="I368" s="16"/>
    </row>
    <row r="369" spans="1:10" ht="15" customHeight="1" x14ac:dyDescent="0.35">
      <c r="A369" s="41" t="s">
        <v>187</v>
      </c>
      <c r="B369" s="41" t="s">
        <v>200</v>
      </c>
      <c r="C369" s="16">
        <v>4414</v>
      </c>
      <c r="D369" s="16" t="s">
        <v>150</v>
      </c>
      <c r="E369" s="16" t="s">
        <v>760</v>
      </c>
      <c r="F369" s="16" t="s">
        <v>167</v>
      </c>
      <c r="G369" s="16"/>
      <c r="H369" s="34"/>
      <c r="I369" s="16"/>
    </row>
    <row r="370" spans="1:10" ht="15" customHeight="1" x14ac:dyDescent="0.35">
      <c r="A370" s="41" t="s">
        <v>187</v>
      </c>
      <c r="B370" s="41" t="s">
        <v>200</v>
      </c>
      <c r="C370" s="16">
        <v>5234</v>
      </c>
      <c r="D370" s="16" t="s">
        <v>150</v>
      </c>
      <c r="E370" s="16" t="s">
        <v>761</v>
      </c>
      <c r="F370" s="16" t="s">
        <v>54</v>
      </c>
      <c r="G370" s="16"/>
      <c r="H370" s="34"/>
      <c r="I370" s="16"/>
    </row>
    <row r="371" spans="1:10" ht="15" customHeight="1" x14ac:dyDescent="0.35">
      <c r="A371" s="41" t="s">
        <v>187</v>
      </c>
      <c r="B371" s="41" t="s">
        <v>200</v>
      </c>
      <c r="C371" s="16">
        <v>6015</v>
      </c>
      <c r="D371" s="16" t="s">
        <v>150</v>
      </c>
      <c r="E371" s="16" t="s">
        <v>762</v>
      </c>
      <c r="F371" s="16" t="s">
        <v>181</v>
      </c>
      <c r="G371" s="16"/>
      <c r="H371" s="34"/>
      <c r="I371" s="16"/>
    </row>
    <row r="372" spans="1:10" ht="15" customHeight="1" x14ac:dyDescent="0.35">
      <c r="A372" s="41" t="s">
        <v>187</v>
      </c>
      <c r="B372" s="41" t="s">
        <v>200</v>
      </c>
      <c r="C372" s="16">
        <v>5632</v>
      </c>
      <c r="D372" s="9" t="s">
        <v>150</v>
      </c>
      <c r="E372" s="9" t="s">
        <v>763</v>
      </c>
      <c r="F372" s="9" t="s">
        <v>174</v>
      </c>
    </row>
    <row r="373" spans="1:10" ht="15" customHeight="1" x14ac:dyDescent="0.35">
      <c r="A373" s="41" t="s">
        <v>187</v>
      </c>
      <c r="B373" s="41" t="s">
        <v>200</v>
      </c>
      <c r="C373" s="16">
        <v>6091</v>
      </c>
      <c r="D373" s="9" t="s">
        <v>150</v>
      </c>
      <c r="E373" s="9" t="s">
        <v>764</v>
      </c>
      <c r="F373" s="9" t="s">
        <v>180</v>
      </c>
    </row>
    <row r="374" spans="1:10" ht="15" customHeight="1" x14ac:dyDescent="0.35">
      <c r="A374" s="41" t="s">
        <v>187</v>
      </c>
      <c r="B374" s="41" t="s">
        <v>200</v>
      </c>
      <c r="C374" s="16">
        <v>5090</v>
      </c>
      <c r="D374" s="16" t="s">
        <v>150</v>
      </c>
      <c r="E374" s="16" t="s">
        <v>765</v>
      </c>
      <c r="F374" s="16" t="s">
        <v>183</v>
      </c>
      <c r="G374" s="16"/>
      <c r="H374" s="34"/>
      <c r="I374" s="16"/>
    </row>
    <row r="375" spans="1:10" ht="15" customHeight="1" x14ac:dyDescent="0.35">
      <c r="A375" s="41" t="s">
        <v>187</v>
      </c>
      <c r="B375" s="41" t="s">
        <v>200</v>
      </c>
      <c r="C375" s="16">
        <v>5979</v>
      </c>
      <c r="D375" s="9" t="s">
        <v>150</v>
      </c>
      <c r="E375" s="9" t="s">
        <v>766</v>
      </c>
      <c r="F375" s="9" t="s">
        <v>54</v>
      </c>
    </row>
    <row r="376" spans="1:10" ht="15" customHeight="1" x14ac:dyDescent="0.35">
      <c r="A376" s="41" t="s">
        <v>187</v>
      </c>
      <c r="B376" s="41" t="s">
        <v>200</v>
      </c>
      <c r="C376" s="16">
        <v>2886</v>
      </c>
      <c r="D376" s="9" t="s">
        <v>150</v>
      </c>
      <c r="E376" s="9" t="s">
        <v>767</v>
      </c>
      <c r="F376" s="9" t="s">
        <v>165</v>
      </c>
    </row>
    <row r="377" spans="1:10" ht="15" customHeight="1" x14ac:dyDescent="0.35">
      <c r="A377" s="41" t="s">
        <v>187</v>
      </c>
      <c r="B377" s="41" t="s">
        <v>200</v>
      </c>
      <c r="C377" s="16">
        <v>5991</v>
      </c>
      <c r="D377" s="16" t="s">
        <v>150</v>
      </c>
      <c r="E377" s="16" t="s">
        <v>768</v>
      </c>
      <c r="F377" s="16" t="s">
        <v>170</v>
      </c>
      <c r="G377" s="16"/>
      <c r="H377" s="34"/>
      <c r="I377" s="16"/>
      <c r="J377" s="16"/>
    </row>
    <row r="378" spans="1:10" ht="15" customHeight="1" x14ac:dyDescent="0.35">
      <c r="A378" s="41" t="s">
        <v>187</v>
      </c>
      <c r="B378" s="41" t="s">
        <v>200</v>
      </c>
      <c r="C378" s="16">
        <v>6092</v>
      </c>
      <c r="D378" s="16" t="s">
        <v>150</v>
      </c>
      <c r="E378" s="16" t="s">
        <v>769</v>
      </c>
      <c r="F378" s="16" t="s">
        <v>186</v>
      </c>
      <c r="G378" s="16"/>
      <c r="H378" s="34"/>
      <c r="I378" s="16"/>
    </row>
    <row r="379" spans="1:10" ht="15" customHeight="1" x14ac:dyDescent="0.35">
      <c r="A379" s="41" t="s">
        <v>187</v>
      </c>
      <c r="B379" s="41" t="s">
        <v>200</v>
      </c>
      <c r="C379" s="16">
        <v>5697</v>
      </c>
      <c r="D379" s="16" t="s">
        <v>150</v>
      </c>
      <c r="E379" s="16" t="s">
        <v>770</v>
      </c>
      <c r="F379" s="16" t="s">
        <v>206</v>
      </c>
      <c r="G379" s="16"/>
      <c r="H379" s="34"/>
      <c r="I379" s="16"/>
    </row>
    <row r="380" spans="1:10" ht="15" customHeight="1" x14ac:dyDescent="0.35">
      <c r="A380" s="41" t="s">
        <v>187</v>
      </c>
      <c r="B380" s="41" t="s">
        <v>200</v>
      </c>
      <c r="C380" s="16">
        <v>5259</v>
      </c>
      <c r="D380" s="9" t="s">
        <v>150</v>
      </c>
      <c r="E380" s="9" t="s">
        <v>771</v>
      </c>
      <c r="F380" s="9" t="s">
        <v>208</v>
      </c>
    </row>
    <row r="381" spans="1:10" ht="15" customHeight="1" x14ac:dyDescent="0.35">
      <c r="A381" s="41" t="s">
        <v>187</v>
      </c>
      <c r="B381" s="41" t="s">
        <v>200</v>
      </c>
      <c r="C381" s="16">
        <v>5875</v>
      </c>
      <c r="D381" s="16" t="s">
        <v>150</v>
      </c>
      <c r="E381" s="16" t="s">
        <v>772</v>
      </c>
      <c r="F381" s="16" t="s">
        <v>209</v>
      </c>
      <c r="G381" s="16"/>
      <c r="H381" s="34"/>
      <c r="I381" s="16"/>
    </row>
    <row r="382" spans="1:10" ht="15" customHeight="1" x14ac:dyDescent="0.35">
      <c r="A382" s="41" t="s">
        <v>187</v>
      </c>
      <c r="B382" s="41" t="s">
        <v>200</v>
      </c>
      <c r="C382" s="16">
        <v>4632</v>
      </c>
      <c r="D382" s="16" t="s">
        <v>150</v>
      </c>
      <c r="E382" s="16" t="s">
        <v>773</v>
      </c>
      <c r="F382" s="16" t="s">
        <v>77</v>
      </c>
      <c r="G382" s="16"/>
      <c r="H382" s="34"/>
      <c r="I382" s="16"/>
    </row>
    <row r="383" spans="1:10" ht="15" customHeight="1" x14ac:dyDescent="0.35">
      <c r="A383" s="41" t="s">
        <v>187</v>
      </c>
      <c r="B383" s="41" t="s">
        <v>200</v>
      </c>
      <c r="C383" s="16">
        <v>5922</v>
      </c>
      <c r="D383" s="16" t="s">
        <v>150</v>
      </c>
      <c r="E383" s="16" t="s">
        <v>774</v>
      </c>
      <c r="F383" s="16" t="s">
        <v>185</v>
      </c>
      <c r="G383" s="16"/>
      <c r="H383" s="34"/>
      <c r="I383" s="16"/>
    </row>
    <row r="384" spans="1:10" ht="15" customHeight="1" x14ac:dyDescent="0.35">
      <c r="A384" s="41" t="s">
        <v>187</v>
      </c>
      <c r="B384" s="41" t="s">
        <v>200</v>
      </c>
      <c r="C384" s="16">
        <v>5051</v>
      </c>
      <c r="D384" s="9" t="s">
        <v>150</v>
      </c>
      <c r="E384" s="9" t="s">
        <v>775</v>
      </c>
      <c r="F384" s="9" t="s">
        <v>72</v>
      </c>
    </row>
    <row r="385" spans="1:9" ht="15" customHeight="1" x14ac:dyDescent="0.35">
      <c r="A385" s="41" t="s">
        <v>187</v>
      </c>
      <c r="B385" s="41" t="s">
        <v>200</v>
      </c>
      <c r="C385" s="16">
        <v>5301</v>
      </c>
      <c r="D385" s="16" t="s">
        <v>150</v>
      </c>
      <c r="E385" s="16" t="s">
        <v>776</v>
      </c>
      <c r="F385" s="16" t="s">
        <v>252</v>
      </c>
      <c r="G385" s="16"/>
      <c r="H385" s="34"/>
      <c r="I385" s="16"/>
    </row>
    <row r="386" spans="1:9" ht="15" customHeight="1" x14ac:dyDescent="0.35">
      <c r="A386" s="41" t="s">
        <v>187</v>
      </c>
      <c r="B386" s="41" t="s">
        <v>200</v>
      </c>
      <c r="C386" s="16">
        <v>6005</v>
      </c>
      <c r="D386" s="16" t="s">
        <v>150</v>
      </c>
      <c r="E386" s="16" t="s">
        <v>777</v>
      </c>
      <c r="F386" s="16" t="s">
        <v>76</v>
      </c>
      <c r="G386" s="16"/>
      <c r="H386" s="34"/>
      <c r="I386" s="16"/>
    </row>
    <row r="387" spans="1:9" ht="15" customHeight="1" x14ac:dyDescent="0.35">
      <c r="A387" s="41" t="s">
        <v>187</v>
      </c>
      <c r="B387" s="41" t="s">
        <v>200</v>
      </c>
      <c r="C387" s="16">
        <v>4898</v>
      </c>
      <c r="D387" s="9" t="s">
        <v>150</v>
      </c>
      <c r="E387" s="9" t="s">
        <v>778</v>
      </c>
      <c r="F387" s="9" t="s">
        <v>184</v>
      </c>
    </row>
    <row r="388" spans="1:9" ht="15" customHeight="1" x14ac:dyDescent="0.35">
      <c r="A388" s="41" t="s">
        <v>187</v>
      </c>
      <c r="B388" s="41" t="s">
        <v>200</v>
      </c>
      <c r="C388" s="16">
        <v>5913</v>
      </c>
      <c r="D388" s="16" t="s">
        <v>150</v>
      </c>
      <c r="E388" s="16" t="s">
        <v>779</v>
      </c>
      <c r="F388" s="16" t="s">
        <v>132</v>
      </c>
      <c r="G388" s="16"/>
      <c r="H388" s="34"/>
      <c r="I388" s="16"/>
    </row>
    <row r="389" spans="1:9" ht="15" customHeight="1" x14ac:dyDescent="0.35">
      <c r="A389" s="41" t="s">
        <v>187</v>
      </c>
      <c r="B389" s="41" t="s">
        <v>200</v>
      </c>
      <c r="C389" s="16">
        <v>4980</v>
      </c>
      <c r="D389" s="9" t="s">
        <v>150</v>
      </c>
      <c r="E389" s="9" t="s">
        <v>780</v>
      </c>
      <c r="F389" s="9" t="s">
        <v>208</v>
      </c>
    </row>
    <row r="390" spans="1:9" ht="15" customHeight="1" x14ac:dyDescent="0.35">
      <c r="A390" s="41" t="s">
        <v>187</v>
      </c>
      <c r="B390" s="41" t="s">
        <v>200</v>
      </c>
      <c r="C390" s="16">
        <v>4869</v>
      </c>
      <c r="D390" s="16" t="s">
        <v>150</v>
      </c>
      <c r="E390" s="16" t="s">
        <v>781</v>
      </c>
      <c r="F390" s="16" t="s">
        <v>74</v>
      </c>
      <c r="G390" s="16"/>
      <c r="H390" s="34"/>
      <c r="I390" s="16"/>
    </row>
    <row r="391" spans="1:9" ht="15" customHeight="1" x14ac:dyDescent="0.35">
      <c r="A391" s="41" t="s">
        <v>187</v>
      </c>
      <c r="B391" s="41" t="s">
        <v>200</v>
      </c>
      <c r="C391" s="16">
        <v>5529</v>
      </c>
      <c r="D391" s="9" t="s">
        <v>150</v>
      </c>
      <c r="E391" s="9" t="s">
        <v>782</v>
      </c>
      <c r="F391" s="9" t="s">
        <v>193</v>
      </c>
    </row>
    <row r="392" spans="1:9" ht="15" customHeight="1" x14ac:dyDescent="0.35">
      <c r="A392" s="41" t="s">
        <v>187</v>
      </c>
      <c r="B392" s="41" t="s">
        <v>200</v>
      </c>
      <c r="C392" s="16">
        <v>5498</v>
      </c>
      <c r="D392" s="9" t="s">
        <v>150</v>
      </c>
      <c r="E392" s="9" t="s">
        <v>783</v>
      </c>
      <c r="F392" s="9" t="s">
        <v>72</v>
      </c>
    </row>
    <row r="393" spans="1:9" ht="15" customHeight="1" x14ac:dyDescent="0.35">
      <c r="A393" s="41" t="s">
        <v>187</v>
      </c>
      <c r="B393" s="41" t="s">
        <v>200</v>
      </c>
      <c r="C393" s="16">
        <v>4010</v>
      </c>
      <c r="D393" s="16" t="s">
        <v>150</v>
      </c>
      <c r="E393" s="16" t="s">
        <v>784</v>
      </c>
      <c r="F393" s="16" t="s">
        <v>184</v>
      </c>
      <c r="G393" s="16"/>
      <c r="H393" s="34"/>
      <c r="I393" s="16"/>
    </row>
    <row r="394" spans="1:9" ht="15" customHeight="1" x14ac:dyDescent="0.35">
      <c r="A394" s="41" t="s">
        <v>187</v>
      </c>
      <c r="B394" s="41" t="s">
        <v>200</v>
      </c>
      <c r="C394" s="16">
        <v>6038</v>
      </c>
      <c r="D394" s="16" t="s">
        <v>150</v>
      </c>
      <c r="E394" s="16" t="s">
        <v>785</v>
      </c>
      <c r="F394" s="16" t="s">
        <v>174</v>
      </c>
      <c r="G394" s="16"/>
      <c r="H394" s="34"/>
      <c r="I394" s="16"/>
    </row>
    <row r="395" spans="1:9" ht="15" customHeight="1" x14ac:dyDescent="0.35">
      <c r="A395" s="41" t="s">
        <v>187</v>
      </c>
      <c r="B395" s="41" t="s">
        <v>200</v>
      </c>
      <c r="C395" s="16">
        <v>4555</v>
      </c>
      <c r="D395" s="16" t="s">
        <v>150</v>
      </c>
      <c r="E395" s="16" t="s">
        <v>786</v>
      </c>
      <c r="F395" s="16" t="s">
        <v>167</v>
      </c>
      <c r="G395" s="16"/>
      <c r="H395" s="34"/>
      <c r="I395" s="16"/>
    </row>
    <row r="396" spans="1:9" ht="15" customHeight="1" x14ac:dyDescent="0.35">
      <c r="A396" s="41" t="s">
        <v>187</v>
      </c>
      <c r="B396" s="41" t="s">
        <v>200</v>
      </c>
      <c r="C396" s="16">
        <v>5455</v>
      </c>
      <c r="D396" s="9" t="s">
        <v>150</v>
      </c>
      <c r="E396" s="9" t="s">
        <v>787</v>
      </c>
      <c r="F396" s="9" t="s">
        <v>72</v>
      </c>
    </row>
    <row r="397" spans="1:9" ht="15" customHeight="1" x14ac:dyDescent="0.35">
      <c r="A397" s="41" t="s">
        <v>187</v>
      </c>
      <c r="B397" s="41" t="s">
        <v>200</v>
      </c>
      <c r="C397" s="16">
        <v>5561</v>
      </c>
      <c r="D397" s="16" t="s">
        <v>150</v>
      </c>
      <c r="E397" s="16" t="s">
        <v>788</v>
      </c>
      <c r="F397" s="16" t="s">
        <v>75</v>
      </c>
      <c r="G397" s="16"/>
      <c r="H397" s="34"/>
      <c r="I397" s="16"/>
    </row>
    <row r="398" spans="1:9" ht="15" customHeight="1" x14ac:dyDescent="0.35">
      <c r="A398" s="41" t="s">
        <v>187</v>
      </c>
      <c r="B398" s="41" t="s">
        <v>200</v>
      </c>
      <c r="C398" s="16">
        <v>3932</v>
      </c>
      <c r="D398" s="16" t="s">
        <v>150</v>
      </c>
      <c r="E398" s="16" t="s">
        <v>789</v>
      </c>
      <c r="F398" s="16" t="s">
        <v>51</v>
      </c>
      <c r="G398" s="16"/>
      <c r="H398" s="34"/>
      <c r="I398" s="16"/>
    </row>
    <row r="399" spans="1:9" ht="15" customHeight="1" x14ac:dyDescent="0.35">
      <c r="A399" s="41" t="s">
        <v>187</v>
      </c>
      <c r="B399" s="41" t="s">
        <v>200</v>
      </c>
      <c r="C399" s="16">
        <v>5562</v>
      </c>
      <c r="D399" s="16" t="s">
        <v>150</v>
      </c>
      <c r="E399" s="16" t="s">
        <v>790</v>
      </c>
      <c r="F399" s="16" t="s">
        <v>169</v>
      </c>
      <c r="G399" s="16"/>
      <c r="H399" s="34"/>
      <c r="I399" s="16"/>
    </row>
    <row r="400" spans="1:9" ht="15" customHeight="1" x14ac:dyDescent="0.35">
      <c r="A400" s="41" t="s">
        <v>187</v>
      </c>
      <c r="B400" s="41" t="s">
        <v>200</v>
      </c>
      <c r="C400" s="16">
        <v>4088</v>
      </c>
      <c r="D400" s="9" t="s">
        <v>150</v>
      </c>
      <c r="E400" s="9" t="s">
        <v>791</v>
      </c>
      <c r="F400" s="9" t="s">
        <v>186</v>
      </c>
    </row>
    <row r="401" spans="1:10" ht="15" customHeight="1" x14ac:dyDescent="0.35">
      <c r="A401" s="41" t="s">
        <v>187</v>
      </c>
      <c r="B401" s="41" t="s">
        <v>200</v>
      </c>
      <c r="C401" s="16">
        <v>5945</v>
      </c>
      <c r="D401" s="9" t="s">
        <v>150</v>
      </c>
      <c r="E401" s="9" t="s">
        <v>792</v>
      </c>
      <c r="F401" s="9" t="s">
        <v>206</v>
      </c>
    </row>
    <row r="402" spans="1:10" ht="15" customHeight="1" x14ac:dyDescent="0.35">
      <c r="A402" s="41" t="s">
        <v>187</v>
      </c>
      <c r="B402" s="41" t="s">
        <v>200</v>
      </c>
      <c r="C402" s="16">
        <v>5714</v>
      </c>
      <c r="D402" s="16" t="s">
        <v>150</v>
      </c>
      <c r="E402" s="16" t="s">
        <v>793</v>
      </c>
      <c r="F402" s="16" t="s">
        <v>252</v>
      </c>
      <c r="G402" s="16"/>
      <c r="H402" s="34"/>
      <c r="I402" s="16"/>
    </row>
    <row r="403" spans="1:10" ht="15" customHeight="1" x14ac:dyDescent="0.35">
      <c r="A403" s="41" t="s">
        <v>187</v>
      </c>
      <c r="B403" s="41" t="s">
        <v>200</v>
      </c>
      <c r="C403" s="16">
        <v>5037</v>
      </c>
      <c r="D403" s="16" t="s">
        <v>150</v>
      </c>
      <c r="E403" s="16" t="s">
        <v>794</v>
      </c>
      <c r="F403" s="16" t="s">
        <v>177</v>
      </c>
      <c r="G403" s="16"/>
      <c r="H403" s="34"/>
      <c r="I403" s="16"/>
      <c r="J403" s="16"/>
    </row>
    <row r="404" spans="1:10" ht="15" customHeight="1" x14ac:dyDescent="0.35">
      <c r="A404" s="41" t="s">
        <v>187</v>
      </c>
      <c r="B404" s="41" t="s">
        <v>200</v>
      </c>
      <c r="C404" s="16">
        <v>5962</v>
      </c>
      <c r="D404" s="9" t="s">
        <v>150</v>
      </c>
      <c r="E404" s="9" t="s">
        <v>795</v>
      </c>
      <c r="F404" s="9" t="s">
        <v>174</v>
      </c>
      <c r="G404" s="16"/>
    </row>
    <row r="405" spans="1:10" ht="15" customHeight="1" x14ac:dyDescent="0.35">
      <c r="A405" s="41" t="s">
        <v>187</v>
      </c>
      <c r="B405" s="41" t="s">
        <v>200</v>
      </c>
      <c r="C405" s="16">
        <v>4910</v>
      </c>
      <c r="D405" s="9" t="s">
        <v>150</v>
      </c>
      <c r="E405" s="9" t="s">
        <v>796</v>
      </c>
      <c r="F405" s="9" t="s">
        <v>77</v>
      </c>
    </row>
    <row r="406" spans="1:10" ht="15" customHeight="1" x14ac:dyDescent="0.35">
      <c r="A406" s="41" t="s">
        <v>187</v>
      </c>
      <c r="B406" s="41" t="s">
        <v>200</v>
      </c>
      <c r="C406" s="16">
        <v>2799</v>
      </c>
      <c r="D406" s="16" t="s">
        <v>150</v>
      </c>
      <c r="E406" s="16" t="s">
        <v>797</v>
      </c>
      <c r="F406" s="16" t="s">
        <v>185</v>
      </c>
      <c r="G406" s="16"/>
      <c r="H406" s="34"/>
      <c r="I406" s="16"/>
    </row>
    <row r="407" spans="1:10" ht="15" customHeight="1" x14ac:dyDescent="0.35">
      <c r="A407" s="41" t="s">
        <v>187</v>
      </c>
      <c r="B407" s="41" t="s">
        <v>200</v>
      </c>
      <c r="C407" s="16">
        <v>6103</v>
      </c>
      <c r="D407" s="9" t="s">
        <v>150</v>
      </c>
      <c r="E407" s="9" t="s">
        <v>798</v>
      </c>
      <c r="F407" s="9" t="s">
        <v>208</v>
      </c>
    </row>
    <row r="408" spans="1:10" ht="15" customHeight="1" x14ac:dyDescent="0.35">
      <c r="A408" s="41" t="s">
        <v>187</v>
      </c>
      <c r="B408" s="41" t="s">
        <v>200</v>
      </c>
      <c r="C408" s="16">
        <v>5404</v>
      </c>
      <c r="D408" s="16" t="s">
        <v>150</v>
      </c>
      <c r="E408" s="16" t="s">
        <v>799</v>
      </c>
      <c r="F408" s="16" t="s">
        <v>52</v>
      </c>
      <c r="G408" s="16"/>
      <c r="H408" s="34"/>
      <c r="I408" s="16"/>
    </row>
    <row r="409" spans="1:10" ht="15" customHeight="1" x14ac:dyDescent="0.35">
      <c r="A409" s="41" t="s">
        <v>187</v>
      </c>
      <c r="B409" s="41" t="s">
        <v>200</v>
      </c>
      <c r="C409" s="16">
        <v>5399</v>
      </c>
      <c r="D409" s="9" t="s">
        <v>150</v>
      </c>
      <c r="E409" s="9" t="s">
        <v>800</v>
      </c>
      <c r="F409" s="9" t="s">
        <v>72</v>
      </c>
    </row>
    <row r="410" spans="1:10" ht="15" customHeight="1" x14ac:dyDescent="0.35">
      <c r="A410" s="41" t="s">
        <v>187</v>
      </c>
      <c r="B410" s="41" t="s">
        <v>200</v>
      </c>
      <c r="C410" s="16">
        <v>6032</v>
      </c>
      <c r="D410" s="9" t="s">
        <v>150</v>
      </c>
      <c r="E410" s="9" t="s">
        <v>801</v>
      </c>
      <c r="F410" s="9" t="s">
        <v>176</v>
      </c>
    </row>
    <row r="411" spans="1:10" ht="15" customHeight="1" x14ac:dyDescent="0.35">
      <c r="A411" s="41" t="s">
        <v>187</v>
      </c>
      <c r="B411" s="41" t="s">
        <v>200</v>
      </c>
      <c r="C411" s="16">
        <v>5876</v>
      </c>
      <c r="D411" s="9" t="s">
        <v>150</v>
      </c>
      <c r="E411" s="9" t="s">
        <v>802</v>
      </c>
      <c r="F411" s="9" t="s">
        <v>209</v>
      </c>
    </row>
    <row r="412" spans="1:10" ht="15" customHeight="1" x14ac:dyDescent="0.35">
      <c r="A412" s="41" t="s">
        <v>187</v>
      </c>
      <c r="B412" s="41" t="s">
        <v>200</v>
      </c>
      <c r="C412" s="16">
        <v>5716</v>
      </c>
      <c r="D412" s="9" t="s">
        <v>150</v>
      </c>
      <c r="E412" s="9" t="s">
        <v>803</v>
      </c>
      <c r="F412" s="9" t="s">
        <v>204</v>
      </c>
    </row>
    <row r="413" spans="1:10" ht="15" customHeight="1" x14ac:dyDescent="0.35">
      <c r="A413" s="41" t="s">
        <v>187</v>
      </c>
      <c r="B413" s="41" t="s">
        <v>200</v>
      </c>
      <c r="C413" s="16">
        <v>5902</v>
      </c>
      <c r="D413" s="9" t="s">
        <v>150</v>
      </c>
      <c r="E413" s="9" t="s">
        <v>804</v>
      </c>
      <c r="F413" s="9" t="s">
        <v>209</v>
      </c>
    </row>
    <row r="414" spans="1:10" ht="15" customHeight="1" x14ac:dyDescent="0.35">
      <c r="A414" s="41" t="s">
        <v>187</v>
      </c>
      <c r="B414" s="41" t="s">
        <v>200</v>
      </c>
      <c r="C414" s="16">
        <v>5790</v>
      </c>
      <c r="D414" s="16" t="s">
        <v>150</v>
      </c>
      <c r="E414" s="16" t="s">
        <v>805</v>
      </c>
      <c r="F414" s="16" t="s">
        <v>204</v>
      </c>
      <c r="G414" s="16"/>
      <c r="H414" s="34"/>
      <c r="I414" s="16"/>
    </row>
    <row r="415" spans="1:10" ht="15" customHeight="1" x14ac:dyDescent="0.35">
      <c r="A415" s="41" t="s">
        <v>187</v>
      </c>
      <c r="B415" s="41" t="s">
        <v>200</v>
      </c>
      <c r="C415" s="16">
        <v>3688</v>
      </c>
      <c r="D415" s="9" t="s">
        <v>150</v>
      </c>
      <c r="E415" s="9" t="s">
        <v>806</v>
      </c>
      <c r="F415" s="9" t="s">
        <v>52</v>
      </c>
    </row>
    <row r="416" spans="1:10" ht="15" customHeight="1" x14ac:dyDescent="0.35">
      <c r="A416" s="41" t="s">
        <v>187</v>
      </c>
      <c r="B416" s="41" t="s">
        <v>200</v>
      </c>
      <c r="C416" s="16">
        <v>5811</v>
      </c>
      <c r="D416" s="9" t="s">
        <v>150</v>
      </c>
      <c r="E416" s="9" t="s">
        <v>807</v>
      </c>
      <c r="F416" s="9" t="s">
        <v>172</v>
      </c>
    </row>
    <row r="417" spans="1:10" ht="15" customHeight="1" x14ac:dyDescent="0.35">
      <c r="A417" s="41" t="s">
        <v>187</v>
      </c>
      <c r="B417" s="41" t="s">
        <v>200</v>
      </c>
      <c r="C417" s="16">
        <v>5746</v>
      </c>
      <c r="D417" s="16" t="s">
        <v>150</v>
      </c>
      <c r="E417" s="16" t="s">
        <v>808</v>
      </c>
      <c r="F417" s="16" t="s">
        <v>51</v>
      </c>
      <c r="G417" s="16"/>
      <c r="H417" s="34"/>
      <c r="I417" s="16"/>
    </row>
    <row r="418" spans="1:10" ht="15" customHeight="1" x14ac:dyDescent="0.35">
      <c r="A418" s="41" t="s">
        <v>187</v>
      </c>
      <c r="B418" s="41" t="s">
        <v>200</v>
      </c>
      <c r="C418" s="16">
        <v>2179</v>
      </c>
      <c r="D418" s="16" t="s">
        <v>150</v>
      </c>
      <c r="E418" s="16" t="s">
        <v>809</v>
      </c>
      <c r="F418" s="16" t="s">
        <v>358</v>
      </c>
      <c r="G418" s="16"/>
      <c r="H418" s="34"/>
      <c r="I418" s="16"/>
    </row>
    <row r="419" spans="1:10" ht="15" customHeight="1" x14ac:dyDescent="0.35">
      <c r="A419" s="41" t="s">
        <v>187</v>
      </c>
      <c r="B419" s="41" t="s">
        <v>200</v>
      </c>
      <c r="C419" s="16">
        <v>5611</v>
      </c>
      <c r="D419" s="16" t="s">
        <v>150</v>
      </c>
      <c r="E419" s="16" t="s">
        <v>810</v>
      </c>
      <c r="F419" s="16" t="s">
        <v>358</v>
      </c>
      <c r="G419" s="16"/>
      <c r="H419" s="34"/>
      <c r="I419" s="16"/>
    </row>
    <row r="420" spans="1:10" ht="15" customHeight="1" x14ac:dyDescent="0.35">
      <c r="A420" s="41" t="s">
        <v>187</v>
      </c>
      <c r="B420" s="41" t="s">
        <v>200</v>
      </c>
      <c r="C420" s="16">
        <v>5269</v>
      </c>
      <c r="D420" s="16" t="s">
        <v>150</v>
      </c>
      <c r="E420" s="16" t="s">
        <v>811</v>
      </c>
      <c r="F420" s="16" t="s">
        <v>186</v>
      </c>
      <c r="G420" s="16"/>
      <c r="H420" s="34"/>
      <c r="I420" s="16"/>
    </row>
    <row r="421" spans="1:10" ht="15" customHeight="1" x14ac:dyDescent="0.35">
      <c r="A421" s="41" t="s">
        <v>187</v>
      </c>
      <c r="B421" s="41" t="s">
        <v>200</v>
      </c>
      <c r="C421" s="16">
        <v>5794</v>
      </c>
      <c r="D421" s="9" t="s">
        <v>150</v>
      </c>
      <c r="E421" s="9" t="s">
        <v>812</v>
      </c>
      <c r="F421" s="9" t="s">
        <v>170</v>
      </c>
    </row>
    <row r="422" spans="1:10" ht="15" customHeight="1" x14ac:dyDescent="0.35">
      <c r="A422" s="41" t="s">
        <v>187</v>
      </c>
      <c r="B422" s="41" t="s">
        <v>200</v>
      </c>
      <c r="C422" s="16">
        <v>5768</v>
      </c>
      <c r="D422" s="16" t="s">
        <v>150</v>
      </c>
      <c r="E422" s="16" t="s">
        <v>813</v>
      </c>
      <c r="F422" s="16" t="s">
        <v>165</v>
      </c>
      <c r="G422" s="16"/>
      <c r="H422" s="34"/>
      <c r="I422" s="16"/>
    </row>
    <row r="423" spans="1:10" ht="15" customHeight="1" x14ac:dyDescent="0.35">
      <c r="A423" s="41" t="s">
        <v>187</v>
      </c>
      <c r="B423" s="41" t="s">
        <v>200</v>
      </c>
      <c r="C423" s="16">
        <v>2784</v>
      </c>
      <c r="D423" s="16" t="s">
        <v>150</v>
      </c>
      <c r="E423" s="16" t="s">
        <v>814</v>
      </c>
      <c r="F423" s="16" t="s">
        <v>74</v>
      </c>
      <c r="G423" s="16"/>
      <c r="H423" s="34"/>
      <c r="I423" s="16"/>
      <c r="J423" s="16"/>
    </row>
    <row r="424" spans="1:10" ht="15" customHeight="1" x14ac:dyDescent="0.35">
      <c r="A424" s="41" t="s">
        <v>187</v>
      </c>
      <c r="B424" s="41" t="s">
        <v>200</v>
      </c>
      <c r="C424" s="16">
        <v>2582</v>
      </c>
      <c r="D424" s="16" t="s">
        <v>150</v>
      </c>
      <c r="E424" s="16" t="s">
        <v>815</v>
      </c>
      <c r="F424" s="16" t="s">
        <v>79</v>
      </c>
      <c r="G424" s="16"/>
      <c r="H424" s="34"/>
      <c r="I424" s="16"/>
    </row>
    <row r="425" spans="1:10" ht="15" customHeight="1" x14ac:dyDescent="0.35">
      <c r="A425" s="41" t="s">
        <v>187</v>
      </c>
      <c r="B425" s="41" t="s">
        <v>200</v>
      </c>
      <c r="C425" s="16">
        <v>5159</v>
      </c>
      <c r="D425" s="16" t="s">
        <v>150</v>
      </c>
      <c r="E425" s="16" t="s">
        <v>816</v>
      </c>
      <c r="F425" s="16" t="s">
        <v>357</v>
      </c>
      <c r="G425" s="16"/>
      <c r="H425" s="34"/>
      <c r="I425" s="16"/>
    </row>
    <row r="426" spans="1:10" ht="15" customHeight="1" x14ac:dyDescent="0.35">
      <c r="A426" s="41" t="s">
        <v>187</v>
      </c>
      <c r="B426" s="41" t="s">
        <v>200</v>
      </c>
      <c r="C426" s="16">
        <v>5908</v>
      </c>
      <c r="D426" s="9" t="s">
        <v>150</v>
      </c>
      <c r="E426" s="9" t="s">
        <v>817</v>
      </c>
      <c r="F426" s="9" t="s">
        <v>132</v>
      </c>
    </row>
    <row r="427" spans="1:10" ht="15" customHeight="1" x14ac:dyDescent="0.35">
      <c r="A427" s="41" t="s">
        <v>187</v>
      </c>
      <c r="B427" s="41" t="s">
        <v>200</v>
      </c>
      <c r="C427" s="16">
        <v>5707</v>
      </c>
      <c r="D427" s="9" t="s">
        <v>150</v>
      </c>
      <c r="E427" s="9" t="s">
        <v>818</v>
      </c>
      <c r="F427" s="9" t="s">
        <v>163</v>
      </c>
    </row>
    <row r="428" spans="1:10" ht="15" customHeight="1" x14ac:dyDescent="0.35">
      <c r="A428" s="41" t="s">
        <v>187</v>
      </c>
      <c r="B428" s="41" t="s">
        <v>200</v>
      </c>
      <c r="C428" s="16">
        <v>5610</v>
      </c>
      <c r="D428" s="16" t="s">
        <v>150</v>
      </c>
      <c r="E428" s="16" t="s">
        <v>819</v>
      </c>
      <c r="F428" s="16" t="s">
        <v>405</v>
      </c>
      <c r="G428" s="16"/>
      <c r="H428" s="34"/>
      <c r="I428" s="16"/>
    </row>
    <row r="429" spans="1:10" ht="15" customHeight="1" x14ac:dyDescent="0.35">
      <c r="A429" s="41" t="s">
        <v>187</v>
      </c>
      <c r="B429" s="41" t="s">
        <v>200</v>
      </c>
      <c r="C429" s="16">
        <v>5795</v>
      </c>
      <c r="D429" s="16" t="s">
        <v>150</v>
      </c>
      <c r="E429" s="16" t="s">
        <v>820</v>
      </c>
      <c r="F429" s="16" t="s">
        <v>202</v>
      </c>
      <c r="G429" s="16"/>
      <c r="H429" s="34"/>
      <c r="I429" s="16"/>
      <c r="J429" s="16"/>
    </row>
    <row r="430" spans="1:10" ht="15" customHeight="1" x14ac:dyDescent="0.35">
      <c r="A430" s="41" t="s">
        <v>187</v>
      </c>
      <c r="B430" s="41" t="s">
        <v>200</v>
      </c>
      <c r="C430" s="16">
        <v>5929</v>
      </c>
      <c r="D430" s="16" t="s">
        <v>150</v>
      </c>
      <c r="E430" s="16" t="s">
        <v>821</v>
      </c>
      <c r="F430" s="16" t="s">
        <v>197</v>
      </c>
      <c r="G430" s="16"/>
      <c r="H430" s="34"/>
      <c r="I430" s="16"/>
    </row>
    <row r="431" spans="1:10" ht="15" customHeight="1" x14ac:dyDescent="0.35">
      <c r="A431" s="41" t="s">
        <v>187</v>
      </c>
      <c r="B431" s="41" t="s">
        <v>200</v>
      </c>
      <c r="C431" s="16">
        <v>5546</v>
      </c>
      <c r="D431" s="16" t="s">
        <v>150</v>
      </c>
      <c r="E431" s="16" t="s">
        <v>822</v>
      </c>
      <c r="F431" s="16" t="s">
        <v>77</v>
      </c>
      <c r="G431" s="16"/>
      <c r="H431" s="34"/>
      <c r="I431" s="16"/>
    </row>
    <row r="432" spans="1:10" ht="15" customHeight="1" x14ac:dyDescent="0.35">
      <c r="A432" s="41" t="s">
        <v>187</v>
      </c>
      <c r="B432" s="41" t="s">
        <v>200</v>
      </c>
      <c r="C432" s="16">
        <v>5937</v>
      </c>
      <c r="D432" s="16" t="s">
        <v>150</v>
      </c>
      <c r="E432" s="16" t="s">
        <v>823</v>
      </c>
      <c r="F432" s="16" t="s">
        <v>206</v>
      </c>
      <c r="G432" s="16"/>
      <c r="H432" s="34"/>
      <c r="I432" s="16"/>
    </row>
    <row r="433" spans="1:10" ht="15" customHeight="1" x14ac:dyDescent="0.35">
      <c r="A433" s="41" t="s">
        <v>187</v>
      </c>
      <c r="B433" s="41" t="s">
        <v>200</v>
      </c>
      <c r="C433" s="16">
        <v>6012</v>
      </c>
      <c r="D433" s="16" t="s">
        <v>150</v>
      </c>
      <c r="E433" s="16" t="s">
        <v>825</v>
      </c>
      <c r="F433" s="16" t="s">
        <v>186</v>
      </c>
      <c r="G433" s="16"/>
      <c r="H433" s="34"/>
      <c r="I433" s="16"/>
    </row>
    <row r="434" spans="1:10" ht="15" customHeight="1" x14ac:dyDescent="0.35">
      <c r="A434" s="41" t="s">
        <v>187</v>
      </c>
      <c r="B434" s="41" t="s">
        <v>200</v>
      </c>
      <c r="C434" s="16">
        <v>4839</v>
      </c>
      <c r="D434" s="16" t="s">
        <v>150</v>
      </c>
      <c r="E434" s="16" t="s">
        <v>826</v>
      </c>
      <c r="F434" s="16" t="s">
        <v>357</v>
      </c>
      <c r="G434" s="16"/>
      <c r="H434" s="34"/>
      <c r="I434" s="16"/>
    </row>
    <row r="435" spans="1:10" ht="15" customHeight="1" x14ac:dyDescent="0.35">
      <c r="A435" s="41" t="s">
        <v>187</v>
      </c>
      <c r="B435" s="41" t="s">
        <v>200</v>
      </c>
      <c r="C435" s="16">
        <v>5630</v>
      </c>
      <c r="D435" s="16" t="s">
        <v>150</v>
      </c>
      <c r="E435" s="16" t="s">
        <v>827</v>
      </c>
      <c r="F435" s="16" t="s">
        <v>208</v>
      </c>
      <c r="G435" s="16"/>
      <c r="H435" s="34"/>
      <c r="I435" s="16"/>
    </row>
    <row r="436" spans="1:10" ht="15" customHeight="1" x14ac:dyDescent="0.35">
      <c r="A436" s="41" t="s">
        <v>187</v>
      </c>
      <c r="B436" s="41" t="s">
        <v>200</v>
      </c>
      <c r="C436" s="16">
        <v>5488</v>
      </c>
      <c r="D436" s="9" t="s">
        <v>150</v>
      </c>
      <c r="E436" s="9" t="s">
        <v>828</v>
      </c>
      <c r="F436" s="9" t="s">
        <v>160</v>
      </c>
    </row>
    <row r="437" spans="1:10" ht="15" customHeight="1" x14ac:dyDescent="0.35">
      <c r="A437" s="41" t="s">
        <v>187</v>
      </c>
      <c r="B437" s="41" t="s">
        <v>200</v>
      </c>
      <c r="C437" s="16">
        <v>5074</v>
      </c>
      <c r="D437" s="9" t="s">
        <v>150</v>
      </c>
      <c r="E437" s="9" t="s">
        <v>829</v>
      </c>
      <c r="F437" s="9" t="s">
        <v>172</v>
      </c>
    </row>
    <row r="438" spans="1:10" ht="15" customHeight="1" x14ac:dyDescent="0.35">
      <c r="A438" s="41" t="s">
        <v>187</v>
      </c>
      <c r="B438" s="41" t="s">
        <v>200</v>
      </c>
      <c r="C438" s="16">
        <v>5999</v>
      </c>
      <c r="D438" s="9" t="s">
        <v>150</v>
      </c>
      <c r="E438" s="9" t="s">
        <v>830</v>
      </c>
      <c r="F438" s="9" t="s">
        <v>76</v>
      </c>
    </row>
    <row r="439" spans="1:10" ht="15" customHeight="1" x14ac:dyDescent="0.35">
      <c r="A439" s="41" t="s">
        <v>187</v>
      </c>
      <c r="B439" s="41" t="s">
        <v>200</v>
      </c>
      <c r="C439" s="16">
        <v>4920</v>
      </c>
      <c r="D439" s="16" t="s">
        <v>150</v>
      </c>
      <c r="E439" s="16" t="s">
        <v>831</v>
      </c>
      <c r="F439" s="16" t="s">
        <v>163</v>
      </c>
      <c r="G439" s="16"/>
      <c r="H439" s="34"/>
      <c r="I439" s="16"/>
    </row>
    <row r="440" spans="1:10" ht="15" customHeight="1" x14ac:dyDescent="0.35">
      <c r="A440" s="41" t="s">
        <v>187</v>
      </c>
      <c r="B440" s="41" t="s">
        <v>200</v>
      </c>
      <c r="C440" s="16">
        <v>4927</v>
      </c>
      <c r="D440" s="9" t="s">
        <v>150</v>
      </c>
      <c r="E440" s="9" t="s">
        <v>832</v>
      </c>
      <c r="F440" s="9" t="s">
        <v>73</v>
      </c>
    </row>
    <row r="441" spans="1:10" ht="15" customHeight="1" x14ac:dyDescent="0.35">
      <c r="A441" s="41" t="s">
        <v>187</v>
      </c>
      <c r="B441" s="41" t="s">
        <v>200</v>
      </c>
      <c r="C441" s="16">
        <v>5545</v>
      </c>
      <c r="D441" s="16" t="s">
        <v>150</v>
      </c>
      <c r="E441" s="16" t="s">
        <v>833</v>
      </c>
      <c r="F441" s="16" t="s">
        <v>182</v>
      </c>
      <c r="G441" s="16"/>
      <c r="H441" s="34"/>
      <c r="I441" s="16"/>
    </row>
    <row r="442" spans="1:10" ht="15" customHeight="1" x14ac:dyDescent="0.35">
      <c r="A442" s="41" t="s">
        <v>187</v>
      </c>
      <c r="B442" s="41" t="s">
        <v>200</v>
      </c>
      <c r="C442" s="16">
        <v>5959</v>
      </c>
      <c r="D442" s="16" t="s">
        <v>150</v>
      </c>
      <c r="E442" s="16" t="s">
        <v>834</v>
      </c>
      <c r="F442" s="16" t="s">
        <v>76</v>
      </c>
      <c r="G442" s="16"/>
      <c r="H442" s="34"/>
      <c r="I442" s="16"/>
    </row>
    <row r="443" spans="1:10" ht="15" customHeight="1" x14ac:dyDescent="0.35">
      <c r="A443" s="41" t="s">
        <v>200</v>
      </c>
      <c r="B443" s="41" t="s">
        <v>157</v>
      </c>
      <c r="C443" s="16">
        <v>4785</v>
      </c>
      <c r="D443" s="9" t="s">
        <v>148</v>
      </c>
      <c r="E443" s="9" t="s">
        <v>835</v>
      </c>
      <c r="F443" s="9" t="s">
        <v>172</v>
      </c>
    </row>
    <row r="444" spans="1:10" ht="15" customHeight="1" x14ac:dyDescent="0.35">
      <c r="A444" s="41" t="s">
        <v>200</v>
      </c>
      <c r="B444" s="41" t="s">
        <v>157</v>
      </c>
      <c r="C444" s="16">
        <v>3728</v>
      </c>
      <c r="D444" s="16" t="s">
        <v>148</v>
      </c>
      <c r="E444" s="16" t="s">
        <v>836</v>
      </c>
      <c r="F444" s="16" t="s">
        <v>79</v>
      </c>
      <c r="G444" s="16"/>
      <c r="H444" s="34"/>
      <c r="I444" s="16"/>
    </row>
    <row r="445" spans="1:10" ht="15" customHeight="1" x14ac:dyDescent="0.35">
      <c r="A445" s="41" t="s">
        <v>200</v>
      </c>
      <c r="B445" s="41" t="s">
        <v>157</v>
      </c>
      <c r="C445" s="16">
        <v>4152</v>
      </c>
      <c r="D445" s="16" t="s">
        <v>148</v>
      </c>
      <c r="E445" s="16" t="s">
        <v>837</v>
      </c>
      <c r="F445" s="16" t="s">
        <v>185</v>
      </c>
      <c r="G445" s="16"/>
      <c r="H445" s="34"/>
      <c r="I445" s="16"/>
    </row>
    <row r="446" spans="1:10" ht="15" customHeight="1" x14ac:dyDescent="0.35">
      <c r="A446" s="41" t="s">
        <v>200</v>
      </c>
      <c r="B446" s="41" t="s">
        <v>157</v>
      </c>
      <c r="C446" s="16">
        <v>5856</v>
      </c>
      <c r="D446" s="16" t="s">
        <v>148</v>
      </c>
      <c r="E446" s="16" t="s">
        <v>838</v>
      </c>
      <c r="F446" s="16" t="s">
        <v>190</v>
      </c>
      <c r="G446" s="16"/>
      <c r="H446" s="34"/>
      <c r="I446" s="16"/>
      <c r="J446" s="16"/>
    </row>
    <row r="447" spans="1:10" ht="15" customHeight="1" x14ac:dyDescent="0.35">
      <c r="A447" s="41" t="s">
        <v>200</v>
      </c>
      <c r="B447" s="41" t="s">
        <v>157</v>
      </c>
      <c r="C447" s="16">
        <v>4135</v>
      </c>
      <c r="D447" s="9" t="s">
        <v>148</v>
      </c>
      <c r="E447" s="9" t="s">
        <v>839</v>
      </c>
      <c r="F447" s="9" t="s">
        <v>163</v>
      </c>
    </row>
    <row r="448" spans="1:10" ht="15" customHeight="1" x14ac:dyDescent="0.35">
      <c r="A448" s="41" t="s">
        <v>200</v>
      </c>
      <c r="B448" s="41" t="s">
        <v>157</v>
      </c>
      <c r="C448" s="16">
        <v>4284</v>
      </c>
      <c r="D448" s="9" t="s">
        <v>148</v>
      </c>
      <c r="E448" s="9" t="s">
        <v>840</v>
      </c>
      <c r="F448" s="9" t="s">
        <v>197</v>
      </c>
    </row>
    <row r="449" spans="1:9" ht="15" customHeight="1" x14ac:dyDescent="0.35">
      <c r="A449" s="41" t="s">
        <v>200</v>
      </c>
      <c r="B449" s="41" t="s">
        <v>157</v>
      </c>
      <c r="C449" s="16">
        <v>4902</v>
      </c>
      <c r="D449" s="9" t="s">
        <v>148</v>
      </c>
      <c r="E449" s="9" t="s">
        <v>842</v>
      </c>
      <c r="F449" s="9" t="s">
        <v>53</v>
      </c>
    </row>
    <row r="450" spans="1:9" ht="15" customHeight="1" x14ac:dyDescent="0.35">
      <c r="A450" s="41" t="s">
        <v>200</v>
      </c>
      <c r="B450" s="41" t="s">
        <v>157</v>
      </c>
      <c r="C450" s="16">
        <v>5598</v>
      </c>
      <c r="D450" s="16" t="s">
        <v>148</v>
      </c>
      <c r="E450" s="16" t="s">
        <v>1023</v>
      </c>
      <c r="F450" s="16" t="s">
        <v>160</v>
      </c>
      <c r="G450" s="16"/>
      <c r="H450" s="34"/>
      <c r="I450" s="16"/>
    </row>
    <row r="451" spans="1:9" ht="15" customHeight="1" x14ac:dyDescent="0.35">
      <c r="A451" s="41" t="s">
        <v>200</v>
      </c>
      <c r="B451" s="41" t="s">
        <v>157</v>
      </c>
      <c r="C451" s="16">
        <v>4133</v>
      </c>
      <c r="D451" s="16" t="s">
        <v>148</v>
      </c>
      <c r="E451" s="16" t="s">
        <v>843</v>
      </c>
      <c r="F451" s="16" t="s">
        <v>163</v>
      </c>
      <c r="G451" s="16"/>
      <c r="H451" s="34"/>
      <c r="I451" s="16"/>
    </row>
    <row r="452" spans="1:9" ht="15" customHeight="1" x14ac:dyDescent="0.35">
      <c r="A452" s="41" t="s">
        <v>200</v>
      </c>
      <c r="B452" s="41" t="s">
        <v>157</v>
      </c>
      <c r="C452" s="16">
        <v>4319</v>
      </c>
      <c r="D452" s="9" t="s">
        <v>148</v>
      </c>
      <c r="E452" s="9" t="s">
        <v>844</v>
      </c>
      <c r="F452" s="9" t="s">
        <v>72</v>
      </c>
    </row>
    <row r="453" spans="1:9" ht="15" customHeight="1" x14ac:dyDescent="0.35">
      <c r="A453" s="41" t="s">
        <v>200</v>
      </c>
      <c r="B453" s="41" t="s">
        <v>157</v>
      </c>
      <c r="C453" s="16">
        <v>4477</v>
      </c>
      <c r="D453" s="16" t="s">
        <v>148</v>
      </c>
      <c r="E453" s="16" t="s">
        <v>845</v>
      </c>
      <c r="F453" s="16" t="s">
        <v>182</v>
      </c>
      <c r="G453" s="16"/>
      <c r="H453" s="34"/>
      <c r="I453" s="16"/>
    </row>
    <row r="454" spans="1:9" ht="15" customHeight="1" x14ac:dyDescent="0.35">
      <c r="A454" s="41" t="s">
        <v>200</v>
      </c>
      <c r="B454" s="41" t="s">
        <v>157</v>
      </c>
      <c r="C454" s="16">
        <v>4801</v>
      </c>
      <c r="D454" s="16" t="s">
        <v>148</v>
      </c>
      <c r="E454" s="16" t="s">
        <v>846</v>
      </c>
      <c r="F454" s="16" t="s">
        <v>190</v>
      </c>
      <c r="G454" s="16"/>
      <c r="H454" s="34"/>
      <c r="I454" s="16"/>
    </row>
    <row r="455" spans="1:9" ht="15" customHeight="1" x14ac:dyDescent="0.35">
      <c r="A455" s="41" t="s">
        <v>200</v>
      </c>
      <c r="B455" s="41" t="s">
        <v>157</v>
      </c>
      <c r="C455" s="16">
        <v>5152</v>
      </c>
      <c r="D455" s="16" t="s">
        <v>148</v>
      </c>
      <c r="E455" s="16" t="s">
        <v>847</v>
      </c>
      <c r="F455" s="16" t="s">
        <v>181</v>
      </c>
      <c r="G455" s="16"/>
      <c r="H455" s="34"/>
      <c r="I455" s="16"/>
    </row>
    <row r="456" spans="1:9" ht="15" customHeight="1" x14ac:dyDescent="0.35">
      <c r="A456" s="41" t="s">
        <v>200</v>
      </c>
      <c r="B456" s="41" t="s">
        <v>157</v>
      </c>
      <c r="C456" s="16">
        <v>5407</v>
      </c>
      <c r="D456" s="9" t="s">
        <v>148</v>
      </c>
      <c r="E456" s="9" t="s">
        <v>848</v>
      </c>
      <c r="F456" s="9" t="s">
        <v>170</v>
      </c>
    </row>
    <row r="457" spans="1:9" ht="15" customHeight="1" x14ac:dyDescent="0.35">
      <c r="A457" s="41" t="s">
        <v>200</v>
      </c>
      <c r="B457" s="41" t="s">
        <v>157</v>
      </c>
      <c r="C457" s="16">
        <v>4901</v>
      </c>
      <c r="D457" s="16" t="s">
        <v>148</v>
      </c>
      <c r="E457" s="16" t="s">
        <v>849</v>
      </c>
      <c r="F457" s="16" t="s">
        <v>190</v>
      </c>
      <c r="G457" s="16"/>
      <c r="H457" s="34"/>
      <c r="I457" s="16"/>
    </row>
    <row r="458" spans="1:9" ht="15" customHeight="1" x14ac:dyDescent="0.35">
      <c r="A458" s="41" t="s">
        <v>200</v>
      </c>
      <c r="B458" s="41" t="s">
        <v>157</v>
      </c>
      <c r="C458" s="16">
        <v>5816</v>
      </c>
      <c r="D458" s="16" t="s">
        <v>148</v>
      </c>
      <c r="E458" s="16" t="s">
        <v>850</v>
      </c>
      <c r="F458" s="16" t="s">
        <v>176</v>
      </c>
      <c r="G458" s="16"/>
      <c r="H458" s="34"/>
      <c r="I458" s="16"/>
    </row>
    <row r="459" spans="1:9" ht="15" customHeight="1" x14ac:dyDescent="0.35">
      <c r="A459" s="41" t="s">
        <v>200</v>
      </c>
      <c r="B459" s="41" t="s">
        <v>157</v>
      </c>
      <c r="C459" s="16">
        <v>5827</v>
      </c>
      <c r="D459" s="9" t="s">
        <v>148</v>
      </c>
      <c r="E459" s="9" t="s">
        <v>851</v>
      </c>
      <c r="F459" s="9" t="s">
        <v>53</v>
      </c>
    </row>
    <row r="460" spans="1:9" ht="15" customHeight="1" x14ac:dyDescent="0.35">
      <c r="A460" s="41" t="s">
        <v>200</v>
      </c>
      <c r="B460" s="41" t="s">
        <v>157</v>
      </c>
      <c r="C460" s="16">
        <v>5822</v>
      </c>
      <c r="D460" s="9" t="s">
        <v>148</v>
      </c>
      <c r="E460" s="9" t="s">
        <v>852</v>
      </c>
      <c r="F460" s="9" t="s">
        <v>177</v>
      </c>
    </row>
    <row r="461" spans="1:9" ht="15" customHeight="1" x14ac:dyDescent="0.35">
      <c r="A461" s="41" t="s">
        <v>200</v>
      </c>
      <c r="B461" s="41" t="s">
        <v>157</v>
      </c>
      <c r="C461" s="16">
        <v>4917</v>
      </c>
      <c r="D461" s="9" t="s">
        <v>148</v>
      </c>
      <c r="E461" s="9" t="s">
        <v>853</v>
      </c>
      <c r="F461" s="9" t="s">
        <v>167</v>
      </c>
    </row>
    <row r="462" spans="1:9" ht="15" customHeight="1" x14ac:dyDescent="0.35">
      <c r="A462" s="41" t="s">
        <v>200</v>
      </c>
      <c r="B462" s="41" t="s">
        <v>192</v>
      </c>
      <c r="C462" s="16">
        <v>4990</v>
      </c>
      <c r="D462" s="9" t="s">
        <v>148</v>
      </c>
      <c r="E462" s="9" t="s">
        <v>854</v>
      </c>
      <c r="F462" s="9" t="s">
        <v>51</v>
      </c>
    </row>
    <row r="463" spans="1:9" ht="15" customHeight="1" x14ac:dyDescent="0.35">
      <c r="A463" s="41" t="s">
        <v>200</v>
      </c>
      <c r="B463" s="41" t="s">
        <v>192</v>
      </c>
      <c r="C463" s="16">
        <v>5536</v>
      </c>
      <c r="D463" s="9" t="s">
        <v>148</v>
      </c>
      <c r="E463" s="9" t="s">
        <v>855</v>
      </c>
      <c r="F463" s="9" t="s">
        <v>160</v>
      </c>
    </row>
    <row r="464" spans="1:9" ht="15" customHeight="1" x14ac:dyDescent="0.35">
      <c r="A464" s="41" t="s">
        <v>200</v>
      </c>
      <c r="B464" s="41" t="s">
        <v>192</v>
      </c>
      <c r="C464" s="16">
        <v>5022</v>
      </c>
      <c r="D464" s="9" t="s">
        <v>148</v>
      </c>
      <c r="E464" s="9" t="s">
        <v>856</v>
      </c>
      <c r="F464" s="9" t="s">
        <v>51</v>
      </c>
    </row>
    <row r="465" spans="1:10" ht="15" customHeight="1" x14ac:dyDescent="0.35">
      <c r="A465" s="41" t="s">
        <v>200</v>
      </c>
      <c r="B465" s="41" t="s">
        <v>192</v>
      </c>
      <c r="C465" s="16">
        <v>4737</v>
      </c>
      <c r="D465" s="16" t="s">
        <v>148</v>
      </c>
      <c r="E465" s="16" t="s">
        <v>857</v>
      </c>
      <c r="F465" s="16" t="s">
        <v>185</v>
      </c>
      <c r="G465" s="16"/>
      <c r="H465" s="34"/>
      <c r="I465" s="16"/>
      <c r="J465" s="16"/>
    </row>
    <row r="466" spans="1:10" ht="15" customHeight="1" x14ac:dyDescent="0.35">
      <c r="A466" s="41" t="s">
        <v>200</v>
      </c>
      <c r="B466" s="41" t="s">
        <v>192</v>
      </c>
      <c r="C466" s="16">
        <v>5129</v>
      </c>
      <c r="D466" s="16" t="s">
        <v>148</v>
      </c>
      <c r="E466" s="16" t="s">
        <v>858</v>
      </c>
      <c r="F466" s="16" t="s">
        <v>193</v>
      </c>
    </row>
    <row r="467" spans="1:10" ht="15" customHeight="1" x14ac:dyDescent="0.35">
      <c r="A467" s="41" t="s">
        <v>200</v>
      </c>
      <c r="B467" s="41" t="s">
        <v>192</v>
      </c>
      <c r="C467" s="16">
        <v>5034</v>
      </c>
      <c r="D467" s="9" t="s">
        <v>148</v>
      </c>
      <c r="E467" s="9" t="s">
        <v>859</v>
      </c>
      <c r="F467" s="9" t="s">
        <v>193</v>
      </c>
    </row>
    <row r="468" spans="1:10" ht="15" customHeight="1" x14ac:dyDescent="0.35">
      <c r="A468" s="41" t="s">
        <v>200</v>
      </c>
      <c r="B468" s="41" t="s">
        <v>192</v>
      </c>
      <c r="C468" s="16">
        <v>5335</v>
      </c>
      <c r="D468" s="9" t="s">
        <v>148</v>
      </c>
      <c r="E468" s="9" t="s">
        <v>860</v>
      </c>
      <c r="F468" s="9" t="s">
        <v>176</v>
      </c>
    </row>
    <row r="469" spans="1:10" ht="15" customHeight="1" x14ac:dyDescent="0.35">
      <c r="A469" s="41" t="s">
        <v>200</v>
      </c>
      <c r="B469" s="41" t="s">
        <v>192</v>
      </c>
      <c r="C469" s="16">
        <v>4355</v>
      </c>
      <c r="D469" s="16" t="s">
        <v>148</v>
      </c>
      <c r="E469" s="16" t="s">
        <v>861</v>
      </c>
      <c r="F469" s="16" t="s">
        <v>172</v>
      </c>
      <c r="G469" s="16"/>
      <c r="H469" s="34"/>
      <c r="I469" s="16"/>
    </row>
    <row r="470" spans="1:10" ht="15" customHeight="1" x14ac:dyDescent="0.35">
      <c r="A470" s="41" t="s">
        <v>200</v>
      </c>
      <c r="B470" s="41" t="s">
        <v>192</v>
      </c>
      <c r="C470" s="16">
        <v>5227</v>
      </c>
      <c r="D470" s="9" t="s">
        <v>148</v>
      </c>
      <c r="E470" s="9" t="s">
        <v>862</v>
      </c>
      <c r="F470" s="9" t="s">
        <v>193</v>
      </c>
    </row>
    <row r="471" spans="1:10" ht="15" customHeight="1" x14ac:dyDescent="0.35">
      <c r="A471" s="41" t="s">
        <v>200</v>
      </c>
      <c r="B471" s="41" t="s">
        <v>192</v>
      </c>
      <c r="C471" s="16">
        <v>5334</v>
      </c>
      <c r="D471" s="9" t="s">
        <v>148</v>
      </c>
      <c r="E471" s="9" t="s">
        <v>863</v>
      </c>
      <c r="F471" s="9" t="s">
        <v>180</v>
      </c>
    </row>
    <row r="472" spans="1:10" ht="15" customHeight="1" x14ac:dyDescent="0.35">
      <c r="A472" s="41" t="s">
        <v>200</v>
      </c>
      <c r="B472" s="41" t="s">
        <v>192</v>
      </c>
      <c r="C472" s="16">
        <v>5600</v>
      </c>
      <c r="D472" s="16" t="s">
        <v>148</v>
      </c>
      <c r="E472" s="16" t="s">
        <v>864</v>
      </c>
      <c r="F472" s="16" t="s">
        <v>73</v>
      </c>
      <c r="G472" s="16"/>
      <c r="H472" s="34"/>
      <c r="I472" s="16"/>
    </row>
    <row r="473" spans="1:10" ht="15" customHeight="1" x14ac:dyDescent="0.35">
      <c r="A473" s="41" t="s">
        <v>200</v>
      </c>
      <c r="B473" s="41" t="s">
        <v>192</v>
      </c>
      <c r="C473" s="16">
        <v>4977</v>
      </c>
      <c r="D473" s="16" t="s">
        <v>148</v>
      </c>
      <c r="E473" s="16" t="s">
        <v>865</v>
      </c>
      <c r="F473" s="16" t="s">
        <v>72</v>
      </c>
      <c r="G473" s="16"/>
      <c r="H473" s="34"/>
      <c r="I473" s="16"/>
    </row>
    <row r="474" spans="1:10" ht="15" customHeight="1" x14ac:dyDescent="0.35">
      <c r="A474" s="41" t="s">
        <v>200</v>
      </c>
      <c r="B474" s="41" t="s">
        <v>192</v>
      </c>
      <c r="C474" s="16">
        <v>3618</v>
      </c>
      <c r="D474" s="16" t="s">
        <v>148</v>
      </c>
      <c r="E474" s="16" t="s">
        <v>866</v>
      </c>
      <c r="F474" s="16" t="s">
        <v>79</v>
      </c>
      <c r="G474" s="16"/>
      <c r="H474" s="34"/>
      <c r="I474" s="16"/>
    </row>
    <row r="475" spans="1:10" ht="15" customHeight="1" x14ac:dyDescent="0.35">
      <c r="A475" s="41" t="s">
        <v>200</v>
      </c>
      <c r="B475" s="41" t="s">
        <v>192</v>
      </c>
      <c r="C475" s="16">
        <v>3830</v>
      </c>
      <c r="D475" s="16" t="s">
        <v>148</v>
      </c>
      <c r="E475" s="16" t="s">
        <v>810</v>
      </c>
      <c r="F475" s="16" t="s">
        <v>77</v>
      </c>
      <c r="G475" s="16"/>
      <c r="H475" s="34"/>
      <c r="I475" s="16"/>
    </row>
    <row r="476" spans="1:10" ht="15" customHeight="1" x14ac:dyDescent="0.35">
      <c r="A476" s="41" t="s">
        <v>200</v>
      </c>
      <c r="B476" s="41" t="s">
        <v>192</v>
      </c>
      <c r="C476" s="16">
        <v>3769</v>
      </c>
      <c r="D476" s="16" t="s">
        <v>148</v>
      </c>
      <c r="E476" s="16" t="s">
        <v>867</v>
      </c>
      <c r="F476" s="16" t="s">
        <v>53</v>
      </c>
      <c r="G476" s="16"/>
      <c r="H476" s="34"/>
      <c r="I476" s="16"/>
    </row>
    <row r="477" spans="1:10" ht="15" customHeight="1" x14ac:dyDescent="0.35">
      <c r="A477" s="41" t="s">
        <v>200</v>
      </c>
      <c r="B477" s="41" t="s">
        <v>192</v>
      </c>
      <c r="C477" s="16">
        <v>5244</v>
      </c>
      <c r="D477" s="16" t="s">
        <v>148</v>
      </c>
      <c r="E477" s="16" t="s">
        <v>868</v>
      </c>
      <c r="F477" s="16" t="s">
        <v>184</v>
      </c>
      <c r="G477" s="16"/>
      <c r="H477" s="34"/>
      <c r="I477" s="16"/>
    </row>
    <row r="478" spans="1:10" ht="15" customHeight="1" x14ac:dyDescent="0.35">
      <c r="A478" s="41" t="s">
        <v>200</v>
      </c>
      <c r="B478" s="41" t="s">
        <v>192</v>
      </c>
      <c r="C478" s="16">
        <v>4260</v>
      </c>
      <c r="D478" s="16" t="s">
        <v>148</v>
      </c>
      <c r="E478" s="16" t="s">
        <v>869</v>
      </c>
      <c r="F478" s="16" t="s">
        <v>79</v>
      </c>
      <c r="G478" s="16"/>
      <c r="H478" s="34"/>
      <c r="I478" s="16"/>
    </row>
    <row r="479" spans="1:10" ht="15" customHeight="1" x14ac:dyDescent="0.35">
      <c r="A479" s="41" t="s">
        <v>200</v>
      </c>
      <c r="B479" s="41" t="s">
        <v>192</v>
      </c>
      <c r="C479" s="16">
        <v>4191</v>
      </c>
      <c r="D479" s="9" t="s">
        <v>148</v>
      </c>
      <c r="E479" s="9" t="s">
        <v>870</v>
      </c>
      <c r="F479" s="9" t="s">
        <v>209</v>
      </c>
    </row>
    <row r="480" spans="1:10" ht="15" customHeight="1" x14ac:dyDescent="0.35">
      <c r="A480" s="41" t="s">
        <v>200</v>
      </c>
      <c r="B480" s="41" t="s">
        <v>192</v>
      </c>
      <c r="C480" s="16">
        <v>4126</v>
      </c>
      <c r="D480" s="16" t="s">
        <v>148</v>
      </c>
      <c r="E480" s="16" t="s">
        <v>871</v>
      </c>
      <c r="F480" s="16" t="s">
        <v>181</v>
      </c>
      <c r="G480" s="16"/>
      <c r="H480" s="34"/>
      <c r="I480" s="16"/>
    </row>
    <row r="481" spans="1:10" ht="15" customHeight="1" x14ac:dyDescent="0.35">
      <c r="A481" s="41" t="s">
        <v>200</v>
      </c>
      <c r="B481" s="41" t="s">
        <v>192</v>
      </c>
      <c r="C481" s="16">
        <v>4404</v>
      </c>
      <c r="D481" s="9" t="s">
        <v>148</v>
      </c>
      <c r="E481" s="9" t="s">
        <v>872</v>
      </c>
      <c r="F481" s="9" t="s">
        <v>208</v>
      </c>
    </row>
    <row r="482" spans="1:10" ht="15" customHeight="1" x14ac:dyDescent="0.35">
      <c r="A482" s="41" t="s">
        <v>200</v>
      </c>
      <c r="B482" s="41" t="s">
        <v>187</v>
      </c>
      <c r="C482" s="16">
        <v>4988</v>
      </c>
      <c r="D482" s="9" t="s">
        <v>148</v>
      </c>
      <c r="E482" s="9" t="s">
        <v>873</v>
      </c>
      <c r="F482" s="9" t="s">
        <v>77</v>
      </c>
    </row>
    <row r="483" spans="1:10" ht="15" customHeight="1" x14ac:dyDescent="0.35">
      <c r="A483" s="41" t="s">
        <v>200</v>
      </c>
      <c r="B483" s="41" t="s">
        <v>187</v>
      </c>
      <c r="C483" s="16">
        <v>4282</v>
      </c>
      <c r="D483" s="16" t="s">
        <v>148</v>
      </c>
      <c r="E483" s="16" t="s">
        <v>874</v>
      </c>
      <c r="F483" s="16" t="s">
        <v>206</v>
      </c>
      <c r="G483" s="16"/>
      <c r="H483" s="34"/>
      <c r="I483" s="16"/>
      <c r="J483" s="16"/>
    </row>
    <row r="484" spans="1:10" ht="15" customHeight="1" x14ac:dyDescent="0.35">
      <c r="A484" s="41" t="s">
        <v>200</v>
      </c>
      <c r="B484" s="41" t="s">
        <v>187</v>
      </c>
      <c r="C484" s="16">
        <v>4849</v>
      </c>
      <c r="D484" s="16" t="s">
        <v>148</v>
      </c>
      <c r="E484" s="16" t="s">
        <v>875</v>
      </c>
      <c r="F484" s="16" t="s">
        <v>76</v>
      </c>
      <c r="G484" s="16"/>
      <c r="H484" s="34"/>
      <c r="I484" s="16"/>
    </row>
    <row r="485" spans="1:10" ht="15" customHeight="1" x14ac:dyDescent="0.35">
      <c r="A485" s="41" t="s">
        <v>200</v>
      </c>
      <c r="B485" s="41" t="s">
        <v>187</v>
      </c>
      <c r="C485" s="16">
        <v>5024</v>
      </c>
      <c r="D485" s="9" t="s">
        <v>148</v>
      </c>
      <c r="E485" s="9" t="s">
        <v>876</v>
      </c>
      <c r="F485" s="9" t="s">
        <v>72</v>
      </c>
    </row>
    <row r="486" spans="1:10" ht="15" customHeight="1" x14ac:dyDescent="0.35">
      <c r="A486" s="41" t="s">
        <v>200</v>
      </c>
      <c r="B486" s="41" t="s">
        <v>187</v>
      </c>
      <c r="C486" s="16">
        <v>5350</v>
      </c>
      <c r="D486" s="16" t="s">
        <v>148</v>
      </c>
      <c r="E486" s="16" t="s">
        <v>877</v>
      </c>
      <c r="F486" s="16" t="s">
        <v>185</v>
      </c>
      <c r="G486" s="16"/>
      <c r="H486" s="34"/>
      <c r="I486" s="16"/>
    </row>
    <row r="487" spans="1:10" ht="15" customHeight="1" x14ac:dyDescent="0.35">
      <c r="A487" s="41" t="s">
        <v>200</v>
      </c>
      <c r="B487" s="41" t="s">
        <v>187</v>
      </c>
      <c r="C487" s="16">
        <v>5076</v>
      </c>
      <c r="D487" s="9" t="s">
        <v>148</v>
      </c>
      <c r="E487" s="9" t="s">
        <v>878</v>
      </c>
      <c r="F487" s="9" t="s">
        <v>52</v>
      </c>
    </row>
    <row r="488" spans="1:10" ht="15" customHeight="1" x14ac:dyDescent="0.35">
      <c r="A488" s="41" t="s">
        <v>200</v>
      </c>
      <c r="B488" s="41" t="s">
        <v>187</v>
      </c>
      <c r="C488" s="16">
        <v>4956</v>
      </c>
      <c r="D488" s="9" t="s">
        <v>148</v>
      </c>
      <c r="E488" s="9" t="s">
        <v>1024</v>
      </c>
      <c r="F488" s="9" t="s">
        <v>169</v>
      </c>
    </row>
    <row r="489" spans="1:10" ht="15" customHeight="1" x14ac:dyDescent="0.35">
      <c r="A489" s="41" t="s">
        <v>200</v>
      </c>
      <c r="B489" s="41" t="s">
        <v>187</v>
      </c>
      <c r="C489" s="16">
        <v>4608</v>
      </c>
      <c r="D489" s="9" t="s">
        <v>148</v>
      </c>
      <c r="E489" s="9" t="s">
        <v>879</v>
      </c>
      <c r="F489" s="9" t="s">
        <v>53</v>
      </c>
    </row>
    <row r="490" spans="1:10" ht="15" customHeight="1" x14ac:dyDescent="0.35">
      <c r="A490" s="41" t="s">
        <v>200</v>
      </c>
      <c r="B490" s="41" t="s">
        <v>187</v>
      </c>
      <c r="C490" s="16">
        <v>3467</v>
      </c>
      <c r="D490" s="9" t="s">
        <v>148</v>
      </c>
      <c r="E490" s="9" t="s">
        <v>880</v>
      </c>
      <c r="F490" s="9" t="s">
        <v>75</v>
      </c>
    </row>
    <row r="491" spans="1:10" ht="15" customHeight="1" x14ac:dyDescent="0.35">
      <c r="A491" s="41" t="s">
        <v>200</v>
      </c>
      <c r="B491" s="41" t="s">
        <v>187</v>
      </c>
      <c r="C491" s="16">
        <v>5487</v>
      </c>
      <c r="D491" s="16" t="s">
        <v>148</v>
      </c>
      <c r="E491" s="16" t="s">
        <v>881</v>
      </c>
      <c r="F491" s="16" t="s">
        <v>54</v>
      </c>
      <c r="G491" s="16"/>
      <c r="H491" s="34"/>
      <c r="I491" s="16"/>
    </row>
    <row r="492" spans="1:10" ht="15" customHeight="1" x14ac:dyDescent="0.35">
      <c r="A492" s="41" t="s">
        <v>200</v>
      </c>
      <c r="B492" s="41" t="s">
        <v>187</v>
      </c>
      <c r="C492" s="16">
        <v>4773</v>
      </c>
      <c r="D492" s="16" t="s">
        <v>148</v>
      </c>
      <c r="E492" s="16" t="s">
        <v>882</v>
      </c>
      <c r="F492" s="16" t="s">
        <v>167</v>
      </c>
      <c r="G492" s="16"/>
      <c r="H492" s="34"/>
      <c r="I492" s="16"/>
    </row>
    <row r="493" spans="1:10" ht="15" customHeight="1" x14ac:dyDescent="0.35">
      <c r="A493" s="41" t="s">
        <v>200</v>
      </c>
      <c r="B493" s="41" t="s">
        <v>187</v>
      </c>
      <c r="C493" s="16">
        <v>5443</v>
      </c>
      <c r="D493" s="9" t="s">
        <v>148</v>
      </c>
      <c r="E493" s="9" t="s">
        <v>883</v>
      </c>
      <c r="F493" s="9" t="s">
        <v>176</v>
      </c>
    </row>
    <row r="494" spans="1:10" ht="15" customHeight="1" x14ac:dyDescent="0.35">
      <c r="A494" s="41" t="s">
        <v>200</v>
      </c>
      <c r="B494" s="41" t="s">
        <v>187</v>
      </c>
      <c r="C494" s="16">
        <v>5601</v>
      </c>
      <c r="D494" s="16" t="s">
        <v>148</v>
      </c>
      <c r="E494" s="16" t="s">
        <v>884</v>
      </c>
      <c r="F494" s="16" t="s">
        <v>74</v>
      </c>
      <c r="G494" s="16"/>
      <c r="H494" s="34"/>
      <c r="I494" s="16"/>
    </row>
    <row r="495" spans="1:10" ht="15" customHeight="1" x14ac:dyDescent="0.35">
      <c r="A495" s="41" t="s">
        <v>200</v>
      </c>
      <c r="B495" s="41" t="s">
        <v>187</v>
      </c>
      <c r="C495" s="16">
        <v>4122</v>
      </c>
      <c r="D495" s="9" t="s">
        <v>148</v>
      </c>
      <c r="E495" s="9" t="s">
        <v>885</v>
      </c>
      <c r="F495" s="9" t="s">
        <v>180</v>
      </c>
    </row>
    <row r="496" spans="1:10" ht="15" customHeight="1" x14ac:dyDescent="0.35">
      <c r="A496" s="41" t="s">
        <v>200</v>
      </c>
      <c r="B496" s="41" t="s">
        <v>187</v>
      </c>
      <c r="C496" s="16">
        <v>5258</v>
      </c>
      <c r="D496" s="16" t="s">
        <v>148</v>
      </c>
      <c r="E496" s="16" t="s">
        <v>886</v>
      </c>
      <c r="F496" s="16" t="s">
        <v>73</v>
      </c>
      <c r="G496" s="16"/>
      <c r="H496" s="34"/>
      <c r="I496" s="16"/>
    </row>
    <row r="497" spans="1:9" ht="15" customHeight="1" x14ac:dyDescent="0.35">
      <c r="A497" s="41" t="s">
        <v>200</v>
      </c>
      <c r="B497" s="41" t="s">
        <v>187</v>
      </c>
      <c r="C497" s="16">
        <v>4150</v>
      </c>
      <c r="D497" s="16" t="s">
        <v>148</v>
      </c>
      <c r="E497" s="16" t="s">
        <v>887</v>
      </c>
      <c r="F497" s="16" t="s">
        <v>206</v>
      </c>
      <c r="G497" s="16"/>
      <c r="H497" s="34"/>
      <c r="I497" s="16"/>
    </row>
    <row r="498" spans="1:9" ht="15" customHeight="1" x14ac:dyDescent="0.35">
      <c r="A498" s="41" t="s">
        <v>200</v>
      </c>
      <c r="B498" s="41" t="s">
        <v>187</v>
      </c>
      <c r="C498" s="16">
        <v>4747</v>
      </c>
      <c r="D498" s="9" t="s">
        <v>148</v>
      </c>
      <c r="E498" s="9" t="s">
        <v>888</v>
      </c>
      <c r="F498" s="9" t="s">
        <v>53</v>
      </c>
    </row>
    <row r="499" spans="1:9" ht="15" customHeight="1" x14ac:dyDescent="0.35">
      <c r="A499" s="41" t="s">
        <v>200</v>
      </c>
      <c r="B499" s="41" t="s">
        <v>187</v>
      </c>
      <c r="C499" s="16">
        <v>5216</v>
      </c>
      <c r="D499" s="9" t="s">
        <v>148</v>
      </c>
      <c r="E499" s="9" t="s">
        <v>889</v>
      </c>
      <c r="F499" s="9" t="s">
        <v>165</v>
      </c>
    </row>
    <row r="500" spans="1:9" ht="15" customHeight="1" x14ac:dyDescent="0.35">
      <c r="A500" s="41" t="s">
        <v>200</v>
      </c>
      <c r="B500" s="41" t="s">
        <v>200</v>
      </c>
      <c r="C500" s="16">
        <v>5926</v>
      </c>
      <c r="D500" s="16" t="s">
        <v>148</v>
      </c>
      <c r="E500" s="16" t="s">
        <v>890</v>
      </c>
      <c r="F500" s="16" t="s">
        <v>132</v>
      </c>
      <c r="G500" s="16"/>
      <c r="H500" s="34"/>
      <c r="I500" s="16"/>
    </row>
    <row r="501" spans="1:9" ht="15" customHeight="1" x14ac:dyDescent="0.35">
      <c r="A501" s="41" t="s">
        <v>200</v>
      </c>
      <c r="B501" s="41" t="s">
        <v>200</v>
      </c>
      <c r="C501" s="16">
        <v>3771</v>
      </c>
      <c r="D501" s="16" t="s">
        <v>148</v>
      </c>
      <c r="E501" s="16" t="s">
        <v>891</v>
      </c>
      <c r="F501" s="16" t="s">
        <v>158</v>
      </c>
      <c r="G501" s="16"/>
      <c r="H501" s="34"/>
      <c r="I501" s="16"/>
    </row>
    <row r="502" spans="1:9" ht="15" customHeight="1" x14ac:dyDescent="0.35">
      <c r="A502" s="41" t="s">
        <v>200</v>
      </c>
      <c r="B502" s="41" t="s">
        <v>200</v>
      </c>
      <c r="C502" s="16">
        <v>6082</v>
      </c>
      <c r="D502" s="16" t="s">
        <v>148</v>
      </c>
      <c r="E502" s="16" t="s">
        <v>892</v>
      </c>
      <c r="F502" s="16" t="s">
        <v>357</v>
      </c>
      <c r="G502" s="16"/>
      <c r="H502" s="34"/>
      <c r="I502" s="16"/>
    </row>
    <row r="503" spans="1:9" ht="15" customHeight="1" x14ac:dyDescent="0.35">
      <c r="A503" s="41" t="s">
        <v>200</v>
      </c>
      <c r="B503" s="41" t="s">
        <v>200</v>
      </c>
      <c r="C503" s="16">
        <v>6017</v>
      </c>
      <c r="D503" s="9" t="s">
        <v>148</v>
      </c>
      <c r="E503" s="9" t="s">
        <v>893</v>
      </c>
      <c r="F503" s="9" t="s">
        <v>163</v>
      </c>
    </row>
    <row r="504" spans="1:9" ht="15" customHeight="1" x14ac:dyDescent="0.35">
      <c r="A504" s="41" t="s">
        <v>200</v>
      </c>
      <c r="B504" s="41" t="s">
        <v>200</v>
      </c>
      <c r="C504" s="16">
        <v>6096</v>
      </c>
      <c r="D504" s="16" t="s">
        <v>148</v>
      </c>
      <c r="E504" s="16" t="s">
        <v>894</v>
      </c>
      <c r="F504" s="16" t="s">
        <v>75</v>
      </c>
      <c r="G504" s="16"/>
      <c r="H504" s="34"/>
      <c r="I504" s="16"/>
    </row>
    <row r="505" spans="1:9" ht="15" customHeight="1" x14ac:dyDescent="0.35">
      <c r="A505" s="41" t="s">
        <v>200</v>
      </c>
      <c r="B505" s="41" t="s">
        <v>200</v>
      </c>
      <c r="C505" s="16">
        <v>6030</v>
      </c>
      <c r="D505" s="9" t="s">
        <v>148</v>
      </c>
      <c r="E505" s="9" t="s">
        <v>895</v>
      </c>
      <c r="F505" s="9" t="s">
        <v>174</v>
      </c>
    </row>
    <row r="506" spans="1:9" ht="15" customHeight="1" x14ac:dyDescent="0.35">
      <c r="A506" s="41" t="s">
        <v>200</v>
      </c>
      <c r="B506" s="41" t="s">
        <v>200</v>
      </c>
      <c r="C506" s="16">
        <v>3719</v>
      </c>
      <c r="D506" s="16" t="s">
        <v>148</v>
      </c>
      <c r="E506" s="16" t="s">
        <v>896</v>
      </c>
      <c r="F506" s="16" t="s">
        <v>204</v>
      </c>
      <c r="G506" s="16"/>
      <c r="H506" s="34"/>
      <c r="I506" s="16"/>
    </row>
    <row r="507" spans="1:9" ht="15" customHeight="1" x14ac:dyDescent="0.35">
      <c r="A507" s="41" t="s">
        <v>200</v>
      </c>
      <c r="B507" s="41" t="s">
        <v>200</v>
      </c>
      <c r="C507" s="16">
        <v>6074</v>
      </c>
      <c r="D507" s="9" t="s">
        <v>148</v>
      </c>
      <c r="E507" s="9" t="s">
        <v>897</v>
      </c>
      <c r="F507" s="9" t="s">
        <v>76</v>
      </c>
    </row>
    <row r="508" spans="1:9" ht="15" customHeight="1" x14ac:dyDescent="0.35">
      <c r="A508" s="41" t="s">
        <v>200</v>
      </c>
      <c r="B508" s="41" t="s">
        <v>200</v>
      </c>
      <c r="C508" s="16">
        <v>5940</v>
      </c>
      <c r="D508" s="9" t="s">
        <v>148</v>
      </c>
      <c r="E508" s="9" t="s">
        <v>898</v>
      </c>
      <c r="F508" s="9" t="s">
        <v>174</v>
      </c>
    </row>
    <row r="509" spans="1:9" ht="15" customHeight="1" x14ac:dyDescent="0.35">
      <c r="A509" s="41" t="s">
        <v>200</v>
      </c>
      <c r="B509" s="41" t="s">
        <v>200</v>
      </c>
      <c r="C509" s="16">
        <v>5727</v>
      </c>
      <c r="D509" s="16" t="s">
        <v>148</v>
      </c>
      <c r="E509" s="16" t="s">
        <v>899</v>
      </c>
      <c r="F509" s="16" t="s">
        <v>163</v>
      </c>
      <c r="G509" s="16"/>
      <c r="H509" s="34"/>
      <c r="I509" s="16"/>
    </row>
    <row r="510" spans="1:9" ht="15" customHeight="1" x14ac:dyDescent="0.35">
      <c r="A510" s="41" t="s">
        <v>200</v>
      </c>
      <c r="B510" s="41" t="s">
        <v>200</v>
      </c>
      <c r="C510" s="16">
        <v>5482</v>
      </c>
      <c r="D510" s="16" t="s">
        <v>148</v>
      </c>
      <c r="E510" s="16" t="s">
        <v>900</v>
      </c>
      <c r="F510" s="16" t="s">
        <v>77</v>
      </c>
      <c r="G510" s="16"/>
      <c r="H510" s="34"/>
      <c r="I510" s="16"/>
    </row>
    <row r="511" spans="1:9" ht="15" customHeight="1" x14ac:dyDescent="0.35">
      <c r="A511" s="41" t="s">
        <v>200</v>
      </c>
      <c r="B511" s="41" t="s">
        <v>200</v>
      </c>
      <c r="C511" s="16">
        <v>5497</v>
      </c>
      <c r="D511" s="9" t="s">
        <v>148</v>
      </c>
      <c r="E511" s="9" t="s">
        <v>901</v>
      </c>
      <c r="F511" s="9" t="s">
        <v>165</v>
      </c>
    </row>
    <row r="512" spans="1:9" ht="15" customHeight="1" x14ac:dyDescent="0.35">
      <c r="A512" s="41" t="s">
        <v>200</v>
      </c>
      <c r="B512" s="41" t="s">
        <v>200</v>
      </c>
      <c r="C512" s="16">
        <v>5770</v>
      </c>
      <c r="D512" s="9" t="s">
        <v>148</v>
      </c>
      <c r="E512" s="9" t="s">
        <v>902</v>
      </c>
      <c r="F512" s="9" t="s">
        <v>172</v>
      </c>
    </row>
    <row r="513" spans="1:9" ht="15" customHeight="1" x14ac:dyDescent="0.35">
      <c r="A513" s="41" t="s">
        <v>200</v>
      </c>
      <c r="B513" s="41" t="s">
        <v>200</v>
      </c>
      <c r="C513" s="16">
        <v>5521</v>
      </c>
      <c r="D513" s="16" t="s">
        <v>148</v>
      </c>
      <c r="E513" s="16" t="s">
        <v>903</v>
      </c>
      <c r="F513" s="16" t="s">
        <v>197</v>
      </c>
      <c r="G513" s="16"/>
      <c r="H513" s="34"/>
      <c r="I513" s="16"/>
    </row>
    <row r="514" spans="1:9" ht="15" customHeight="1" x14ac:dyDescent="0.35">
      <c r="A514" s="41" t="s">
        <v>200</v>
      </c>
      <c r="B514" s="41" t="s">
        <v>200</v>
      </c>
      <c r="C514" s="16">
        <v>5294</v>
      </c>
      <c r="D514" s="9" t="s">
        <v>148</v>
      </c>
      <c r="E514" s="9" t="s">
        <v>904</v>
      </c>
      <c r="F514" s="9" t="s">
        <v>52</v>
      </c>
    </row>
    <row r="515" spans="1:9" ht="15" customHeight="1" x14ac:dyDescent="0.35">
      <c r="A515" s="41" t="s">
        <v>200</v>
      </c>
      <c r="B515" s="41" t="s">
        <v>200</v>
      </c>
      <c r="C515" s="16">
        <v>4168</v>
      </c>
      <c r="D515" s="9" t="s">
        <v>148</v>
      </c>
      <c r="E515" s="9" t="s">
        <v>905</v>
      </c>
      <c r="F515" s="9" t="s">
        <v>75</v>
      </c>
    </row>
    <row r="516" spans="1:9" ht="15" customHeight="1" x14ac:dyDescent="0.35">
      <c r="A516" s="41" t="s">
        <v>200</v>
      </c>
      <c r="B516" s="41" t="s">
        <v>200</v>
      </c>
      <c r="C516" s="16">
        <v>6099</v>
      </c>
      <c r="D516" s="9" t="s">
        <v>148</v>
      </c>
      <c r="E516" s="9" t="s">
        <v>906</v>
      </c>
      <c r="F516" s="9" t="s">
        <v>75</v>
      </c>
    </row>
    <row r="517" spans="1:9" ht="15" customHeight="1" x14ac:dyDescent="0.35">
      <c r="A517" s="41" t="s">
        <v>200</v>
      </c>
      <c r="B517" s="41" t="s">
        <v>200</v>
      </c>
      <c r="C517" s="16">
        <v>5500</v>
      </c>
      <c r="D517" s="9" t="s">
        <v>148</v>
      </c>
      <c r="E517" s="9" t="s">
        <v>907</v>
      </c>
      <c r="F517" s="9" t="s">
        <v>172</v>
      </c>
    </row>
    <row r="518" spans="1:9" ht="15" customHeight="1" x14ac:dyDescent="0.35">
      <c r="A518" s="41" t="s">
        <v>200</v>
      </c>
      <c r="B518" s="41" t="s">
        <v>200</v>
      </c>
      <c r="C518" s="16">
        <v>4597</v>
      </c>
      <c r="D518" s="9" t="s">
        <v>148</v>
      </c>
      <c r="E518" s="9" t="s">
        <v>908</v>
      </c>
      <c r="F518" s="9" t="s">
        <v>405</v>
      </c>
    </row>
    <row r="519" spans="1:9" ht="15" customHeight="1" x14ac:dyDescent="0.35">
      <c r="A519" s="41" t="s">
        <v>200</v>
      </c>
      <c r="B519" s="41" t="s">
        <v>200</v>
      </c>
      <c r="C519" s="16">
        <v>6086</v>
      </c>
      <c r="D519" s="9" t="s">
        <v>148</v>
      </c>
      <c r="E519" s="9" t="s">
        <v>909</v>
      </c>
      <c r="F519" s="9" t="s">
        <v>158</v>
      </c>
    </row>
    <row r="520" spans="1:9" ht="15" customHeight="1" x14ac:dyDescent="0.35">
      <c r="A520" s="41" t="s">
        <v>200</v>
      </c>
      <c r="B520" s="41" t="s">
        <v>200</v>
      </c>
      <c r="C520" s="16">
        <v>5329</v>
      </c>
      <c r="D520" s="16" t="s">
        <v>148</v>
      </c>
      <c r="E520" s="16" t="s">
        <v>910</v>
      </c>
      <c r="F520" s="16" t="s">
        <v>132</v>
      </c>
      <c r="G520" s="16"/>
      <c r="H520" s="34"/>
      <c r="I520" s="16"/>
    </row>
    <row r="521" spans="1:9" ht="15" customHeight="1" x14ac:dyDescent="0.35">
      <c r="A521" s="41" t="s">
        <v>200</v>
      </c>
      <c r="B521" s="41" t="s">
        <v>200</v>
      </c>
      <c r="C521" s="16">
        <v>5954</v>
      </c>
      <c r="D521" s="16" t="s">
        <v>148</v>
      </c>
      <c r="E521" s="16" t="s">
        <v>911</v>
      </c>
      <c r="F521" s="16" t="s">
        <v>186</v>
      </c>
      <c r="G521" s="16"/>
      <c r="H521" s="34"/>
      <c r="I521" s="16"/>
    </row>
    <row r="522" spans="1:9" ht="15" customHeight="1" x14ac:dyDescent="0.35">
      <c r="A522" s="41" t="s">
        <v>200</v>
      </c>
      <c r="B522" s="41" t="s">
        <v>200</v>
      </c>
      <c r="C522" s="16">
        <v>6033</v>
      </c>
      <c r="D522" s="9" t="s">
        <v>148</v>
      </c>
      <c r="E522" s="9" t="s">
        <v>912</v>
      </c>
      <c r="F522" s="9" t="s">
        <v>183</v>
      </c>
    </row>
    <row r="523" spans="1:9" ht="15" customHeight="1" x14ac:dyDescent="0.35">
      <c r="A523" s="41" t="s">
        <v>200</v>
      </c>
      <c r="B523" s="41" t="s">
        <v>200</v>
      </c>
      <c r="C523" s="16">
        <v>5197</v>
      </c>
      <c r="D523" s="16" t="s">
        <v>148</v>
      </c>
      <c r="E523" s="16" t="s">
        <v>913</v>
      </c>
      <c r="F523" s="16" t="s">
        <v>182</v>
      </c>
      <c r="G523" s="16"/>
      <c r="H523" s="34"/>
      <c r="I523" s="16"/>
    </row>
    <row r="524" spans="1:9" ht="15" customHeight="1" x14ac:dyDescent="0.35">
      <c r="A524" s="41" t="s">
        <v>200</v>
      </c>
      <c r="B524" s="41" t="s">
        <v>200</v>
      </c>
      <c r="C524" s="16">
        <v>6078</v>
      </c>
      <c r="D524" s="16" t="s">
        <v>148</v>
      </c>
      <c r="E524" s="16" t="s">
        <v>914</v>
      </c>
      <c r="F524" s="16" t="s">
        <v>405</v>
      </c>
      <c r="G524" s="16"/>
      <c r="H524" s="34"/>
      <c r="I524" s="16"/>
    </row>
    <row r="525" spans="1:9" ht="15" customHeight="1" x14ac:dyDescent="0.35">
      <c r="A525" s="41" t="s">
        <v>200</v>
      </c>
      <c r="B525" s="41" t="s">
        <v>200</v>
      </c>
      <c r="C525" s="16">
        <v>5576</v>
      </c>
      <c r="D525" s="9" t="s">
        <v>148</v>
      </c>
      <c r="E525" s="9" t="s">
        <v>915</v>
      </c>
      <c r="F525" s="9" t="s">
        <v>51</v>
      </c>
    </row>
    <row r="526" spans="1:9" ht="15" customHeight="1" x14ac:dyDescent="0.35">
      <c r="A526" s="41" t="s">
        <v>200</v>
      </c>
      <c r="B526" s="41" t="s">
        <v>200</v>
      </c>
      <c r="C526" s="16">
        <v>5618</v>
      </c>
      <c r="D526" s="16" t="s">
        <v>148</v>
      </c>
      <c r="E526" s="16" t="s">
        <v>916</v>
      </c>
      <c r="F526" s="16" t="s">
        <v>358</v>
      </c>
      <c r="G526" s="16"/>
      <c r="H526" s="34"/>
      <c r="I526" s="16"/>
    </row>
    <row r="527" spans="1:9" ht="15" customHeight="1" x14ac:dyDescent="0.35">
      <c r="A527" s="41" t="s">
        <v>200</v>
      </c>
      <c r="B527" s="41" t="s">
        <v>200</v>
      </c>
      <c r="C527" s="16">
        <v>6034</v>
      </c>
      <c r="D527" s="16" t="s">
        <v>148</v>
      </c>
      <c r="E527" s="16" t="s">
        <v>917</v>
      </c>
      <c r="F527" s="16" t="s">
        <v>190</v>
      </c>
      <c r="G527" s="16"/>
      <c r="H527" s="34"/>
      <c r="I527" s="16"/>
    </row>
    <row r="528" spans="1:9" ht="15" customHeight="1" x14ac:dyDescent="0.35">
      <c r="A528" s="41" t="s">
        <v>200</v>
      </c>
      <c r="B528" s="41" t="s">
        <v>200</v>
      </c>
      <c r="C528" s="16">
        <v>5233</v>
      </c>
      <c r="D528" s="16" t="s">
        <v>148</v>
      </c>
      <c r="E528" s="16" t="s">
        <v>918</v>
      </c>
      <c r="F528" s="16" t="s">
        <v>209</v>
      </c>
      <c r="G528" s="16"/>
      <c r="H528" s="34"/>
      <c r="I528" s="16"/>
    </row>
    <row r="529" spans="1:9" ht="15" customHeight="1" x14ac:dyDescent="0.35">
      <c r="A529" s="41" t="s">
        <v>200</v>
      </c>
      <c r="B529" s="41" t="s">
        <v>200</v>
      </c>
      <c r="C529" s="16">
        <v>2372</v>
      </c>
      <c r="D529" s="9" t="s">
        <v>148</v>
      </c>
      <c r="E529" s="9" t="s">
        <v>919</v>
      </c>
      <c r="F529" s="9" t="s">
        <v>193</v>
      </c>
    </row>
    <row r="530" spans="1:9" ht="15" customHeight="1" x14ac:dyDescent="0.35">
      <c r="A530" s="41" t="s">
        <v>200</v>
      </c>
      <c r="B530" s="41" t="s">
        <v>200</v>
      </c>
      <c r="C530" s="16">
        <v>5571</v>
      </c>
      <c r="D530" s="16" t="s">
        <v>148</v>
      </c>
      <c r="E530" s="16" t="s">
        <v>920</v>
      </c>
      <c r="F530" s="16" t="s">
        <v>76</v>
      </c>
      <c r="G530" s="16"/>
      <c r="H530" s="34"/>
      <c r="I530" s="16"/>
    </row>
    <row r="531" spans="1:9" ht="15" customHeight="1" x14ac:dyDescent="0.35">
      <c r="A531" s="41" t="s">
        <v>200</v>
      </c>
      <c r="B531" s="41" t="s">
        <v>200</v>
      </c>
      <c r="C531" s="16">
        <v>3474</v>
      </c>
      <c r="D531" s="9" t="s">
        <v>148</v>
      </c>
      <c r="E531" s="9" t="s">
        <v>921</v>
      </c>
      <c r="F531" s="9" t="s">
        <v>163</v>
      </c>
    </row>
    <row r="532" spans="1:9" ht="15" customHeight="1" x14ac:dyDescent="0.35">
      <c r="A532" s="41" t="s">
        <v>200</v>
      </c>
      <c r="B532" s="41" t="s">
        <v>200</v>
      </c>
      <c r="C532" s="16">
        <v>5900</v>
      </c>
      <c r="D532" s="16" t="s">
        <v>148</v>
      </c>
      <c r="E532" s="16" t="s">
        <v>922</v>
      </c>
      <c r="F532" s="16" t="s">
        <v>76</v>
      </c>
      <c r="G532" s="16"/>
      <c r="H532" s="34"/>
      <c r="I532" s="16"/>
    </row>
    <row r="533" spans="1:9" ht="15" customHeight="1" x14ac:dyDescent="0.35">
      <c r="A533" s="41" t="s">
        <v>200</v>
      </c>
      <c r="B533" s="41" t="s">
        <v>200</v>
      </c>
      <c r="C533" s="16">
        <v>6001</v>
      </c>
      <c r="D533" s="16" t="s">
        <v>148</v>
      </c>
      <c r="E533" s="16" t="s">
        <v>923</v>
      </c>
      <c r="F533" s="16" t="s">
        <v>172</v>
      </c>
      <c r="G533" s="16"/>
      <c r="H533" s="34"/>
      <c r="I533" s="16"/>
    </row>
    <row r="534" spans="1:9" ht="15" customHeight="1" x14ac:dyDescent="0.35">
      <c r="A534" s="41" t="s">
        <v>200</v>
      </c>
      <c r="B534" s="41" t="s">
        <v>200</v>
      </c>
      <c r="C534" s="16">
        <v>5701</v>
      </c>
      <c r="D534" s="16" t="s">
        <v>148</v>
      </c>
      <c r="E534" s="16" t="s">
        <v>924</v>
      </c>
      <c r="F534" s="16" t="s">
        <v>190</v>
      </c>
      <c r="G534" s="16"/>
      <c r="H534" s="34"/>
      <c r="I534" s="16"/>
    </row>
    <row r="535" spans="1:9" ht="15" customHeight="1" x14ac:dyDescent="0.35">
      <c r="A535" s="41" t="s">
        <v>200</v>
      </c>
      <c r="B535" s="41" t="s">
        <v>200</v>
      </c>
      <c r="C535" s="16">
        <v>6036</v>
      </c>
      <c r="D535" s="16" t="s">
        <v>148</v>
      </c>
      <c r="E535" s="16" t="s">
        <v>925</v>
      </c>
      <c r="F535" s="16" t="s">
        <v>52</v>
      </c>
      <c r="G535" s="16"/>
      <c r="H535" s="34"/>
      <c r="I535" s="16"/>
    </row>
    <row r="536" spans="1:9" ht="15" customHeight="1" x14ac:dyDescent="0.35">
      <c r="A536" s="41" t="s">
        <v>200</v>
      </c>
      <c r="B536" s="41" t="s">
        <v>200</v>
      </c>
      <c r="C536" s="16">
        <v>6072</v>
      </c>
      <c r="D536" s="9" t="s">
        <v>148</v>
      </c>
      <c r="E536" s="9" t="s">
        <v>926</v>
      </c>
      <c r="F536" s="9" t="s">
        <v>52</v>
      </c>
    </row>
    <row r="537" spans="1:9" ht="15" customHeight="1" x14ac:dyDescent="0.35">
      <c r="A537" s="41" t="s">
        <v>200</v>
      </c>
      <c r="B537" s="41" t="s">
        <v>200</v>
      </c>
      <c r="C537" s="16">
        <v>5990</v>
      </c>
      <c r="D537" s="9" t="s">
        <v>148</v>
      </c>
      <c r="E537" s="9" t="s">
        <v>927</v>
      </c>
      <c r="F537" s="9" t="s">
        <v>177</v>
      </c>
    </row>
    <row r="538" spans="1:9" ht="15" customHeight="1" x14ac:dyDescent="0.35">
      <c r="A538" s="41" t="s">
        <v>200</v>
      </c>
      <c r="B538" s="41" t="s">
        <v>200</v>
      </c>
      <c r="C538" s="16">
        <v>5745</v>
      </c>
      <c r="D538" s="9" t="s">
        <v>148</v>
      </c>
      <c r="E538" s="9" t="s">
        <v>928</v>
      </c>
      <c r="F538" s="9" t="s">
        <v>170</v>
      </c>
    </row>
    <row r="539" spans="1:9" ht="15" customHeight="1" x14ac:dyDescent="0.35">
      <c r="A539" s="41" t="s">
        <v>200</v>
      </c>
      <c r="B539" s="41" t="s">
        <v>200</v>
      </c>
      <c r="C539" s="16">
        <v>5938</v>
      </c>
      <c r="D539" s="16" t="s">
        <v>148</v>
      </c>
      <c r="E539" s="16" t="s">
        <v>929</v>
      </c>
      <c r="F539" s="16" t="s">
        <v>158</v>
      </c>
      <c r="G539" s="16"/>
      <c r="H539" s="34"/>
      <c r="I539" s="16"/>
    </row>
    <row r="540" spans="1:9" ht="15" customHeight="1" x14ac:dyDescent="0.35">
      <c r="A540" s="41" t="s">
        <v>200</v>
      </c>
      <c r="B540" s="41" t="s">
        <v>200</v>
      </c>
      <c r="C540" s="16">
        <v>4144</v>
      </c>
      <c r="D540" s="16" t="s">
        <v>148</v>
      </c>
      <c r="E540" s="16" t="s">
        <v>930</v>
      </c>
      <c r="F540" s="16" t="s">
        <v>197</v>
      </c>
      <c r="G540" s="16"/>
      <c r="H540" s="34"/>
      <c r="I540" s="16"/>
    </row>
    <row r="541" spans="1:9" ht="15" customHeight="1" x14ac:dyDescent="0.35">
      <c r="A541" s="41" t="s">
        <v>200</v>
      </c>
      <c r="B541" s="41" t="s">
        <v>200</v>
      </c>
      <c r="C541" s="16">
        <v>6089</v>
      </c>
      <c r="D541" s="16" t="s">
        <v>148</v>
      </c>
      <c r="E541" s="16" t="s">
        <v>931</v>
      </c>
      <c r="F541" s="16" t="s">
        <v>132</v>
      </c>
      <c r="G541" s="16"/>
      <c r="H541" s="34"/>
      <c r="I541" s="16"/>
    </row>
    <row r="542" spans="1:9" ht="15" customHeight="1" x14ac:dyDescent="0.35">
      <c r="A542" s="41" t="s">
        <v>200</v>
      </c>
      <c r="B542" s="41" t="s">
        <v>200</v>
      </c>
      <c r="C542" s="16">
        <v>4050</v>
      </c>
      <c r="D542" s="9" t="s">
        <v>148</v>
      </c>
      <c r="E542" s="9" t="s">
        <v>932</v>
      </c>
      <c r="F542" s="9" t="s">
        <v>252</v>
      </c>
    </row>
    <row r="543" spans="1:9" ht="15" customHeight="1" x14ac:dyDescent="0.35">
      <c r="A543" s="41" t="s">
        <v>200</v>
      </c>
      <c r="B543" s="41" t="s">
        <v>200</v>
      </c>
      <c r="C543" s="16">
        <v>6079</v>
      </c>
      <c r="D543" s="9" t="s">
        <v>148</v>
      </c>
      <c r="E543" s="9" t="s">
        <v>933</v>
      </c>
      <c r="F543" s="9" t="s">
        <v>182</v>
      </c>
    </row>
    <row r="544" spans="1:9" ht="15" customHeight="1" x14ac:dyDescent="0.35">
      <c r="A544" s="41" t="s">
        <v>200</v>
      </c>
      <c r="B544" s="41" t="s">
        <v>200</v>
      </c>
      <c r="C544" s="16">
        <v>5583</v>
      </c>
      <c r="D544" s="9" t="s">
        <v>148</v>
      </c>
      <c r="E544" s="9" t="s">
        <v>934</v>
      </c>
      <c r="F544" s="9" t="s">
        <v>206</v>
      </c>
    </row>
    <row r="545" spans="1:9" ht="15" customHeight="1" x14ac:dyDescent="0.35">
      <c r="A545" s="41" t="s">
        <v>200</v>
      </c>
      <c r="B545" s="41" t="s">
        <v>200</v>
      </c>
      <c r="C545" s="16">
        <v>5568</v>
      </c>
      <c r="D545" s="9" t="s">
        <v>148</v>
      </c>
      <c r="E545" s="9" t="s">
        <v>935</v>
      </c>
      <c r="F545" s="9" t="s">
        <v>75</v>
      </c>
    </row>
    <row r="546" spans="1:9" ht="15" customHeight="1" x14ac:dyDescent="0.35">
      <c r="A546" s="41" t="s">
        <v>200</v>
      </c>
      <c r="B546" s="41" t="s">
        <v>200</v>
      </c>
      <c r="C546" s="16">
        <v>3689</v>
      </c>
      <c r="D546" s="16" t="s">
        <v>148</v>
      </c>
      <c r="E546" s="16" t="s">
        <v>936</v>
      </c>
      <c r="F546" s="16" t="s">
        <v>51</v>
      </c>
      <c r="G546" s="16"/>
      <c r="H546" s="34"/>
      <c r="I546" s="16"/>
    </row>
    <row r="547" spans="1:9" ht="15" customHeight="1" x14ac:dyDescent="0.35">
      <c r="A547" s="41" t="s">
        <v>200</v>
      </c>
      <c r="B547" s="41" t="s">
        <v>200</v>
      </c>
      <c r="C547" s="16">
        <v>6100</v>
      </c>
      <c r="D547" s="16" t="s">
        <v>148</v>
      </c>
      <c r="E547" s="16" t="s">
        <v>937</v>
      </c>
      <c r="F547" s="16" t="s">
        <v>358</v>
      </c>
      <c r="G547" s="16"/>
      <c r="H547" s="34"/>
      <c r="I547" s="16"/>
    </row>
    <row r="548" spans="1:9" ht="15" customHeight="1" x14ac:dyDescent="0.35">
      <c r="A548" s="41" t="s">
        <v>200</v>
      </c>
      <c r="B548" s="41" t="s">
        <v>200</v>
      </c>
      <c r="C548" s="16">
        <v>4851</v>
      </c>
      <c r="D548" s="16" t="s">
        <v>148</v>
      </c>
      <c r="E548" s="16" t="s">
        <v>938</v>
      </c>
      <c r="F548" s="16" t="s">
        <v>183</v>
      </c>
      <c r="G548" s="16"/>
      <c r="H548" s="34"/>
      <c r="I548" s="16"/>
    </row>
    <row r="549" spans="1:9" ht="15" customHeight="1" x14ac:dyDescent="0.35">
      <c r="A549" s="41" t="s">
        <v>200</v>
      </c>
      <c r="B549" s="41" t="s">
        <v>200</v>
      </c>
      <c r="C549" s="16">
        <v>6073</v>
      </c>
      <c r="D549" s="9" t="s">
        <v>148</v>
      </c>
      <c r="E549" s="9" t="s">
        <v>939</v>
      </c>
      <c r="F549" s="9" t="s">
        <v>181</v>
      </c>
    </row>
    <row r="550" spans="1:9" ht="15" customHeight="1" x14ac:dyDescent="0.35">
      <c r="A550" s="41" t="s">
        <v>200</v>
      </c>
      <c r="B550" s="41" t="s">
        <v>200</v>
      </c>
      <c r="C550" s="16">
        <v>3435</v>
      </c>
      <c r="D550" s="16" t="s">
        <v>148</v>
      </c>
      <c r="E550" s="16" t="s">
        <v>940</v>
      </c>
      <c r="F550" s="16" t="s">
        <v>358</v>
      </c>
      <c r="G550" s="16"/>
      <c r="H550" s="34"/>
      <c r="I550" s="16"/>
    </row>
    <row r="551" spans="1:9" ht="15" customHeight="1" x14ac:dyDescent="0.35">
      <c r="A551" s="41" t="s">
        <v>200</v>
      </c>
      <c r="B551" s="41" t="s">
        <v>200</v>
      </c>
      <c r="C551" s="16">
        <v>5458</v>
      </c>
      <c r="D551" s="9" t="s">
        <v>148</v>
      </c>
      <c r="E551" s="9" t="s">
        <v>941</v>
      </c>
      <c r="F551" s="9" t="s">
        <v>405</v>
      </c>
    </row>
    <row r="552" spans="1:9" ht="15" customHeight="1" x14ac:dyDescent="0.35">
      <c r="A552" s="41" t="s">
        <v>200</v>
      </c>
      <c r="B552" s="41" t="s">
        <v>200</v>
      </c>
      <c r="C552" s="16">
        <v>5705</v>
      </c>
      <c r="D552" s="9" t="s">
        <v>148</v>
      </c>
      <c r="E552" s="9" t="s">
        <v>942</v>
      </c>
      <c r="F552" s="9" t="s">
        <v>73</v>
      </c>
    </row>
    <row r="553" spans="1:9" ht="15" customHeight="1" x14ac:dyDescent="0.35">
      <c r="A553" s="41" t="s">
        <v>200</v>
      </c>
      <c r="B553" s="41" t="s">
        <v>200</v>
      </c>
      <c r="C553" s="16">
        <v>5963</v>
      </c>
      <c r="D553" s="16" t="s">
        <v>148</v>
      </c>
      <c r="E553" s="16" t="s">
        <v>943</v>
      </c>
      <c r="F553" s="16" t="s">
        <v>185</v>
      </c>
      <c r="G553" s="16"/>
      <c r="H553" s="34"/>
      <c r="I553" s="16"/>
    </row>
    <row r="554" spans="1:9" ht="15" customHeight="1" x14ac:dyDescent="0.35">
      <c r="A554" s="41" t="s">
        <v>200</v>
      </c>
      <c r="B554" s="41" t="s">
        <v>200</v>
      </c>
      <c r="C554" s="16">
        <v>5906</v>
      </c>
      <c r="D554" s="16" t="s">
        <v>148</v>
      </c>
      <c r="E554" s="16" t="s">
        <v>397</v>
      </c>
      <c r="F554" s="16" t="s">
        <v>206</v>
      </c>
      <c r="G554" s="16"/>
      <c r="H554" s="34"/>
      <c r="I554" s="16"/>
    </row>
    <row r="555" spans="1:9" ht="15" customHeight="1" x14ac:dyDescent="0.35">
      <c r="A555" s="41" t="s">
        <v>200</v>
      </c>
      <c r="B555" s="41" t="s">
        <v>200</v>
      </c>
      <c r="C555" s="16">
        <v>5638</v>
      </c>
      <c r="D555" s="16" t="s">
        <v>148</v>
      </c>
      <c r="E555" s="16" t="s">
        <v>944</v>
      </c>
      <c r="F555" s="16" t="s">
        <v>76</v>
      </c>
      <c r="G555" s="16"/>
      <c r="H555" s="34"/>
      <c r="I555" s="16"/>
    </row>
    <row r="556" spans="1:9" ht="15" customHeight="1" x14ac:dyDescent="0.35">
      <c r="A556" s="41" t="s">
        <v>200</v>
      </c>
      <c r="B556" s="41" t="s">
        <v>200</v>
      </c>
      <c r="C556" s="16">
        <v>5472</v>
      </c>
      <c r="D556" s="9" t="s">
        <v>148</v>
      </c>
      <c r="E556" s="9" t="s">
        <v>945</v>
      </c>
      <c r="F556" s="9" t="s">
        <v>75</v>
      </c>
    </row>
    <row r="557" spans="1:9" ht="15" customHeight="1" x14ac:dyDescent="0.35">
      <c r="A557" s="41" t="s">
        <v>200</v>
      </c>
      <c r="B557" s="41" t="s">
        <v>200</v>
      </c>
      <c r="C557" s="16">
        <v>5927</v>
      </c>
      <c r="D557" s="16" t="s">
        <v>148</v>
      </c>
      <c r="E557" s="16" t="s">
        <v>946</v>
      </c>
      <c r="F557" s="16" t="s">
        <v>182</v>
      </c>
      <c r="G557" s="16"/>
      <c r="H557" s="34"/>
      <c r="I557" s="16"/>
    </row>
    <row r="558" spans="1:9" ht="15" customHeight="1" x14ac:dyDescent="0.35">
      <c r="A558" s="41" t="s">
        <v>200</v>
      </c>
      <c r="B558" s="41" t="s">
        <v>200</v>
      </c>
      <c r="C558" s="16">
        <v>5740</v>
      </c>
      <c r="D558" s="9" t="s">
        <v>148</v>
      </c>
      <c r="E558" s="9" t="s">
        <v>947</v>
      </c>
      <c r="F558" s="9" t="s">
        <v>78</v>
      </c>
    </row>
    <row r="559" spans="1:9" ht="15" customHeight="1" x14ac:dyDescent="0.35">
      <c r="A559" s="41" t="s">
        <v>200</v>
      </c>
      <c r="B559" s="41" t="s">
        <v>200</v>
      </c>
      <c r="C559" s="16">
        <v>5299</v>
      </c>
      <c r="D559" s="16" t="s">
        <v>148</v>
      </c>
      <c r="E559" s="16" t="s">
        <v>948</v>
      </c>
      <c r="F559" s="16" t="s">
        <v>182</v>
      </c>
      <c r="G559" s="16"/>
      <c r="H559" s="34"/>
      <c r="I559" s="16"/>
    </row>
    <row r="560" spans="1:9" ht="15" customHeight="1" x14ac:dyDescent="0.35">
      <c r="A560" s="41" t="s">
        <v>200</v>
      </c>
      <c r="B560" s="41" t="s">
        <v>200</v>
      </c>
      <c r="C560" s="16">
        <v>4929</v>
      </c>
      <c r="D560" s="16" t="s">
        <v>148</v>
      </c>
      <c r="E560" s="16" t="s">
        <v>949</v>
      </c>
      <c r="F560" s="16" t="s">
        <v>180</v>
      </c>
      <c r="G560" s="16"/>
      <c r="H560" s="34"/>
      <c r="I560" s="16"/>
    </row>
    <row r="561" spans="1:10" ht="15" customHeight="1" x14ac:dyDescent="0.35">
      <c r="A561" s="41" t="s">
        <v>200</v>
      </c>
      <c r="B561" s="41" t="s">
        <v>200</v>
      </c>
      <c r="C561" s="16">
        <v>6090</v>
      </c>
      <c r="D561" s="9" t="s">
        <v>148</v>
      </c>
      <c r="E561" s="9" t="s">
        <v>950</v>
      </c>
      <c r="F561" s="9" t="s">
        <v>72</v>
      </c>
    </row>
    <row r="562" spans="1:10" ht="15" customHeight="1" x14ac:dyDescent="0.35">
      <c r="A562" s="41" t="s">
        <v>200</v>
      </c>
      <c r="B562" s="41" t="s">
        <v>200</v>
      </c>
      <c r="C562" s="16">
        <v>3488</v>
      </c>
      <c r="D562" s="9" t="s">
        <v>148</v>
      </c>
      <c r="E562" s="9" t="s">
        <v>951</v>
      </c>
      <c r="F562" s="9" t="s">
        <v>193</v>
      </c>
    </row>
    <row r="563" spans="1:10" ht="15" customHeight="1" x14ac:dyDescent="0.35">
      <c r="A563" s="41" t="s">
        <v>200</v>
      </c>
      <c r="B563" s="41" t="s">
        <v>200</v>
      </c>
      <c r="C563" s="16">
        <v>5741</v>
      </c>
      <c r="D563" s="16" t="s">
        <v>148</v>
      </c>
      <c r="E563" s="16" t="s">
        <v>952</v>
      </c>
      <c r="F563" s="16" t="s">
        <v>177</v>
      </c>
      <c r="G563" s="16"/>
      <c r="H563" s="34"/>
      <c r="I563" s="16"/>
    </row>
    <row r="564" spans="1:10" ht="15" customHeight="1" x14ac:dyDescent="0.35">
      <c r="A564" s="41" t="s">
        <v>200</v>
      </c>
      <c r="B564" s="41" t="s">
        <v>200</v>
      </c>
      <c r="C564" s="16">
        <v>5767</v>
      </c>
      <c r="D564" s="16" t="s">
        <v>148</v>
      </c>
      <c r="E564" s="16" t="s">
        <v>953</v>
      </c>
      <c r="F564" s="16" t="s">
        <v>182</v>
      </c>
      <c r="G564" s="16"/>
      <c r="H564" s="34"/>
      <c r="I564" s="16"/>
    </row>
    <row r="565" spans="1:10" ht="15" customHeight="1" x14ac:dyDescent="0.35">
      <c r="A565" s="41" t="s">
        <v>200</v>
      </c>
      <c r="B565" s="41" t="s">
        <v>200</v>
      </c>
      <c r="C565" s="16">
        <v>5519</v>
      </c>
      <c r="D565" s="9" t="s">
        <v>148</v>
      </c>
      <c r="E565" s="9" t="s">
        <v>954</v>
      </c>
      <c r="F565" s="9" t="s">
        <v>357</v>
      </c>
    </row>
    <row r="566" spans="1:10" ht="15" customHeight="1" x14ac:dyDescent="0.35">
      <c r="A566" s="41" t="s">
        <v>200</v>
      </c>
      <c r="B566" s="41" t="s">
        <v>200</v>
      </c>
      <c r="C566" s="16">
        <v>5499</v>
      </c>
      <c r="D566" s="9" t="s">
        <v>148</v>
      </c>
      <c r="E566" s="9" t="s">
        <v>955</v>
      </c>
      <c r="F566" s="9" t="s">
        <v>186</v>
      </c>
    </row>
    <row r="567" spans="1:10" ht="15" customHeight="1" x14ac:dyDescent="0.35">
      <c r="A567" s="41" t="s">
        <v>200</v>
      </c>
      <c r="B567" s="41" t="s">
        <v>200</v>
      </c>
      <c r="C567" s="16">
        <v>4448</v>
      </c>
      <c r="D567" s="16" t="s">
        <v>148</v>
      </c>
      <c r="E567" s="16" t="s">
        <v>956</v>
      </c>
      <c r="F567" s="16" t="s">
        <v>78</v>
      </c>
      <c r="G567" s="16"/>
      <c r="H567" s="34"/>
      <c r="I567" s="16"/>
    </row>
    <row r="568" spans="1:10" ht="15" customHeight="1" x14ac:dyDescent="0.35">
      <c r="A568" s="41" t="s">
        <v>200</v>
      </c>
      <c r="B568" s="41" t="s">
        <v>200</v>
      </c>
      <c r="C568" s="16">
        <v>5869</v>
      </c>
      <c r="D568" s="9" t="s">
        <v>148</v>
      </c>
      <c r="E568" s="9" t="s">
        <v>957</v>
      </c>
      <c r="F568" s="9" t="s">
        <v>52</v>
      </c>
    </row>
    <row r="569" spans="1:10" ht="15" customHeight="1" x14ac:dyDescent="0.35">
      <c r="A569" s="41" t="s">
        <v>200</v>
      </c>
      <c r="B569" s="41" t="s">
        <v>200</v>
      </c>
      <c r="C569" s="16">
        <v>4598</v>
      </c>
      <c r="D569" s="16" t="s">
        <v>148</v>
      </c>
      <c r="E569" s="16" t="s">
        <v>958</v>
      </c>
      <c r="F569" s="16" t="s">
        <v>183</v>
      </c>
      <c r="G569" s="16"/>
      <c r="H569" s="34"/>
      <c r="I569" s="16"/>
    </row>
    <row r="570" spans="1:10" ht="15" customHeight="1" x14ac:dyDescent="0.35">
      <c r="A570" s="41" t="s">
        <v>200</v>
      </c>
      <c r="B570" s="41" t="s">
        <v>200</v>
      </c>
      <c r="C570" s="16">
        <v>5609</v>
      </c>
      <c r="D570" s="9" t="s">
        <v>148</v>
      </c>
      <c r="E570" s="9" t="s">
        <v>959</v>
      </c>
      <c r="F570" s="9" t="s">
        <v>75</v>
      </c>
    </row>
    <row r="571" spans="1:10" ht="15" customHeight="1" x14ac:dyDescent="0.35">
      <c r="A571" s="41" t="s">
        <v>200</v>
      </c>
      <c r="B571" s="41" t="s">
        <v>200</v>
      </c>
      <c r="C571" s="16">
        <v>5326</v>
      </c>
      <c r="D571" s="16" t="s">
        <v>148</v>
      </c>
      <c r="E571" s="16" t="s">
        <v>960</v>
      </c>
      <c r="F571" s="16" t="s">
        <v>176</v>
      </c>
      <c r="G571" s="16"/>
      <c r="H571" s="34"/>
      <c r="I571" s="16"/>
    </row>
    <row r="572" spans="1:10" ht="15" customHeight="1" x14ac:dyDescent="0.35">
      <c r="A572" s="41" t="s">
        <v>200</v>
      </c>
      <c r="B572" s="41" t="s">
        <v>200</v>
      </c>
      <c r="C572" s="16">
        <v>5644</v>
      </c>
      <c r="D572" s="9" t="s">
        <v>148</v>
      </c>
      <c r="E572" s="9" t="s">
        <v>961</v>
      </c>
      <c r="F572" s="9" t="s">
        <v>52</v>
      </c>
    </row>
    <row r="573" spans="1:10" ht="15" customHeight="1" x14ac:dyDescent="0.35">
      <c r="A573" s="41" t="s">
        <v>200</v>
      </c>
      <c r="B573" s="41" t="s">
        <v>200</v>
      </c>
      <c r="C573" s="16">
        <v>5958</v>
      </c>
      <c r="D573" s="9" t="s">
        <v>148</v>
      </c>
      <c r="E573" s="9" t="s">
        <v>962</v>
      </c>
      <c r="F573" s="9" t="s">
        <v>208</v>
      </c>
    </row>
    <row r="574" spans="1:10" ht="15" customHeight="1" x14ac:dyDescent="0.35">
      <c r="A574" s="41" t="s">
        <v>200</v>
      </c>
      <c r="B574" s="41" t="s">
        <v>200</v>
      </c>
      <c r="C574" s="16">
        <v>5045</v>
      </c>
      <c r="D574" s="16" t="s">
        <v>148</v>
      </c>
      <c r="E574" s="16" t="s">
        <v>963</v>
      </c>
      <c r="F574" s="16" t="s">
        <v>172</v>
      </c>
      <c r="G574" s="16"/>
      <c r="H574" s="34"/>
      <c r="I574" s="16"/>
    </row>
    <row r="575" spans="1:10" ht="15" customHeight="1" x14ac:dyDescent="0.35">
      <c r="A575" s="41" t="s">
        <v>200</v>
      </c>
      <c r="B575" s="41" t="s">
        <v>200</v>
      </c>
      <c r="C575" s="16">
        <v>5984</v>
      </c>
      <c r="D575" s="16" t="s">
        <v>148</v>
      </c>
      <c r="E575" s="16" t="s">
        <v>964</v>
      </c>
      <c r="F575" s="16" t="s">
        <v>197</v>
      </c>
      <c r="G575" s="16"/>
      <c r="H575" s="34"/>
      <c r="I575" s="16"/>
      <c r="J575" s="16"/>
    </row>
    <row r="576" spans="1:10" ht="15" customHeight="1" x14ac:dyDescent="0.35">
      <c r="A576" s="41" t="s">
        <v>200</v>
      </c>
      <c r="B576" s="41" t="s">
        <v>200</v>
      </c>
      <c r="C576" s="16">
        <v>4024</v>
      </c>
      <c r="D576" s="16" t="s">
        <v>148</v>
      </c>
      <c r="E576" s="16" t="s">
        <v>965</v>
      </c>
      <c r="F576" s="16" t="s">
        <v>193</v>
      </c>
      <c r="G576" s="16"/>
      <c r="H576" s="34"/>
      <c r="I576" s="16"/>
    </row>
    <row r="577" spans="1:10" ht="15" customHeight="1" x14ac:dyDescent="0.35">
      <c r="A577" s="41" t="s">
        <v>200</v>
      </c>
      <c r="B577" s="41" t="s">
        <v>200</v>
      </c>
      <c r="C577" s="16">
        <v>5694</v>
      </c>
      <c r="D577" s="16" t="s">
        <v>148</v>
      </c>
      <c r="E577" s="16" t="s">
        <v>966</v>
      </c>
      <c r="F577" s="16" t="s">
        <v>182</v>
      </c>
      <c r="G577" s="16"/>
      <c r="H577" s="34"/>
      <c r="I577" s="16"/>
    </row>
    <row r="578" spans="1:10" ht="15" customHeight="1" x14ac:dyDescent="0.35">
      <c r="A578" s="41" t="s">
        <v>200</v>
      </c>
      <c r="B578" s="41" t="s">
        <v>200</v>
      </c>
      <c r="C578" s="16">
        <v>3668</v>
      </c>
      <c r="D578" s="16" t="s">
        <v>148</v>
      </c>
      <c r="E578" s="16" t="s">
        <v>967</v>
      </c>
      <c r="F578" s="16" t="s">
        <v>184</v>
      </c>
      <c r="G578" s="16"/>
      <c r="H578" s="34"/>
      <c r="I578" s="16"/>
    </row>
    <row r="579" spans="1:10" ht="15" customHeight="1" x14ac:dyDescent="0.35">
      <c r="A579" s="41" t="s">
        <v>200</v>
      </c>
      <c r="B579" s="41" t="s">
        <v>200</v>
      </c>
      <c r="C579" s="16">
        <v>6035</v>
      </c>
      <c r="D579" s="9" t="s">
        <v>148</v>
      </c>
      <c r="E579" s="9" t="s">
        <v>968</v>
      </c>
      <c r="F579" s="9" t="s">
        <v>190</v>
      </c>
    </row>
    <row r="580" spans="1:10" ht="15" customHeight="1" x14ac:dyDescent="0.35">
      <c r="A580" s="41" t="s">
        <v>200</v>
      </c>
      <c r="B580" s="41" t="s">
        <v>200</v>
      </c>
      <c r="C580" s="16">
        <v>4896</v>
      </c>
      <c r="D580" s="9" t="s">
        <v>148</v>
      </c>
      <c r="E580" s="9" t="s">
        <v>969</v>
      </c>
      <c r="F580" s="9" t="s">
        <v>174</v>
      </c>
    </row>
    <row r="581" spans="1:10" ht="15" customHeight="1" x14ac:dyDescent="0.35">
      <c r="A581" s="41" t="s">
        <v>200</v>
      </c>
      <c r="B581" s="41" t="s">
        <v>200</v>
      </c>
      <c r="C581" s="16">
        <v>5587</v>
      </c>
      <c r="D581" s="9" t="s">
        <v>148</v>
      </c>
      <c r="E581" s="9" t="s">
        <v>970</v>
      </c>
      <c r="F581" s="9" t="s">
        <v>181</v>
      </c>
    </row>
    <row r="582" spans="1:10" ht="15" customHeight="1" x14ac:dyDescent="0.35">
      <c r="A582" s="41" t="s">
        <v>200</v>
      </c>
      <c r="B582" s="41" t="s">
        <v>200</v>
      </c>
      <c r="C582" s="16">
        <v>5998</v>
      </c>
      <c r="D582" s="16" t="s">
        <v>148</v>
      </c>
      <c r="E582" s="16" t="s">
        <v>971</v>
      </c>
      <c r="F582" s="16" t="s">
        <v>170</v>
      </c>
      <c r="G582" s="16"/>
      <c r="H582" s="34"/>
      <c r="I582" s="16"/>
    </row>
    <row r="583" spans="1:10" ht="15" customHeight="1" x14ac:dyDescent="0.35">
      <c r="A583" s="41" t="s">
        <v>200</v>
      </c>
      <c r="B583" s="41" t="s">
        <v>200</v>
      </c>
      <c r="C583" s="16">
        <v>4099</v>
      </c>
      <c r="D583" s="16" t="s">
        <v>148</v>
      </c>
      <c r="E583" s="16" t="s">
        <v>972</v>
      </c>
      <c r="F583" s="16" t="s">
        <v>51</v>
      </c>
      <c r="G583" s="16"/>
      <c r="H583" s="34"/>
      <c r="I583" s="16"/>
    </row>
    <row r="584" spans="1:10" ht="15" customHeight="1" x14ac:dyDescent="0.35">
      <c r="A584" s="41" t="s">
        <v>200</v>
      </c>
      <c r="B584" s="41" t="s">
        <v>200</v>
      </c>
      <c r="C584" s="16">
        <v>4780</v>
      </c>
      <c r="D584" s="9" t="s">
        <v>148</v>
      </c>
      <c r="E584" s="9" t="s">
        <v>973</v>
      </c>
      <c r="F584" s="9" t="s">
        <v>209</v>
      </c>
    </row>
    <row r="585" spans="1:10" ht="15" customHeight="1" x14ac:dyDescent="0.35">
      <c r="A585" s="41" t="s">
        <v>200</v>
      </c>
      <c r="B585" s="41" t="s">
        <v>200</v>
      </c>
      <c r="C585" s="16">
        <v>4286</v>
      </c>
      <c r="D585" s="9" t="s">
        <v>148</v>
      </c>
      <c r="E585" s="9" t="s">
        <v>974</v>
      </c>
      <c r="F585" s="9" t="s">
        <v>193</v>
      </c>
    </row>
    <row r="586" spans="1:10" ht="15" customHeight="1" x14ac:dyDescent="0.35">
      <c r="A586" s="41" t="s">
        <v>200</v>
      </c>
      <c r="B586" s="41" t="s">
        <v>200</v>
      </c>
      <c r="C586" s="16">
        <v>5785</v>
      </c>
      <c r="D586" s="16" t="s">
        <v>148</v>
      </c>
      <c r="E586" s="16" t="s">
        <v>975</v>
      </c>
      <c r="F586" s="16" t="s">
        <v>358</v>
      </c>
      <c r="G586" s="16"/>
      <c r="H586" s="34"/>
      <c r="I586" s="16"/>
    </row>
    <row r="587" spans="1:10" ht="15" customHeight="1" x14ac:dyDescent="0.35">
      <c r="A587" s="41" t="s">
        <v>200</v>
      </c>
      <c r="B587" s="41" t="s">
        <v>200</v>
      </c>
      <c r="C587" s="16">
        <v>5368</v>
      </c>
      <c r="D587" s="9" t="s">
        <v>148</v>
      </c>
      <c r="E587" s="9" t="s">
        <v>976</v>
      </c>
      <c r="F587" s="9" t="s">
        <v>165</v>
      </c>
      <c r="J587" s="16"/>
    </row>
    <row r="589" spans="1:10" ht="15" customHeight="1" x14ac:dyDescent="0.35">
      <c r="D589" s="16"/>
      <c r="E589" s="16"/>
      <c r="F589" s="16"/>
      <c r="G589" s="16"/>
      <c r="H589" s="34"/>
      <c r="I589" s="16"/>
    </row>
    <row r="590" spans="1:10" ht="15" customHeight="1" x14ac:dyDescent="0.35">
      <c r="D590" s="16"/>
      <c r="E590" s="16"/>
      <c r="F590" s="16"/>
      <c r="G590" s="16"/>
      <c r="H590" s="34"/>
      <c r="I590" s="16"/>
    </row>
    <row r="595" spans="4:9" ht="15" customHeight="1" x14ac:dyDescent="0.35">
      <c r="D595" s="16"/>
      <c r="E595" s="16"/>
      <c r="F595" s="16"/>
      <c r="G595" s="16"/>
      <c r="H595" s="34"/>
      <c r="I595" s="16"/>
    </row>
    <row r="596" spans="4:9" ht="15" customHeight="1" x14ac:dyDescent="0.35">
      <c r="D596" s="16"/>
      <c r="E596" s="16"/>
      <c r="F596" s="16"/>
      <c r="G596" s="16"/>
      <c r="H596" s="34"/>
      <c r="I596" s="16"/>
    </row>
    <row r="597" spans="4:9" ht="15" customHeight="1" x14ac:dyDescent="0.35">
      <c r="D597" s="16"/>
      <c r="E597" s="16"/>
      <c r="F597" s="16"/>
      <c r="G597" s="16"/>
      <c r="H597" s="34"/>
      <c r="I597" s="16"/>
    </row>
    <row r="598" spans="4:9" ht="15" customHeight="1" x14ac:dyDescent="0.35">
      <c r="D598" s="16"/>
      <c r="E598" s="16"/>
      <c r="F598" s="16"/>
      <c r="G598" s="16"/>
      <c r="H598" s="34"/>
      <c r="I598" s="16"/>
    </row>
    <row r="603" spans="4:9" ht="15" customHeight="1" x14ac:dyDescent="0.35">
      <c r="D603" s="16"/>
      <c r="E603" s="16"/>
      <c r="F603" s="16"/>
      <c r="G603" s="16"/>
      <c r="H603" s="34"/>
      <c r="I603" s="16"/>
    </row>
    <row r="604" spans="4:9" ht="15" customHeight="1" x14ac:dyDescent="0.35">
      <c r="D604" s="16"/>
      <c r="E604" s="16"/>
      <c r="F604" s="16"/>
      <c r="G604" s="16"/>
      <c r="H604" s="34"/>
      <c r="I604" s="16"/>
    </row>
    <row r="606" spans="4:9" ht="15" customHeight="1" x14ac:dyDescent="0.35">
      <c r="D606" s="16"/>
      <c r="E606" s="16"/>
      <c r="F606" s="16"/>
      <c r="G606" s="16"/>
      <c r="H606" s="34"/>
      <c r="I606" s="16"/>
    </row>
    <row r="607" spans="4:9" ht="15" customHeight="1" x14ac:dyDescent="0.35">
      <c r="D607" s="16"/>
      <c r="E607" s="16"/>
      <c r="F607" s="16"/>
      <c r="G607" s="16"/>
      <c r="H607" s="34"/>
      <c r="I607" s="16"/>
    </row>
    <row r="608" spans="4:9" ht="15" customHeight="1" x14ac:dyDescent="0.35">
      <c r="D608" s="16"/>
      <c r="E608" s="16"/>
      <c r="F608" s="16"/>
      <c r="G608" s="16"/>
      <c r="H608" s="34"/>
      <c r="I608" s="16"/>
    </row>
    <row r="610" spans="4:9" ht="15" customHeight="1" x14ac:dyDescent="0.35">
      <c r="D610" s="16"/>
      <c r="E610" s="16"/>
      <c r="F610" s="16"/>
      <c r="G610" s="16"/>
      <c r="H610" s="34"/>
      <c r="I610" s="16"/>
    </row>
    <row r="611" spans="4:9" ht="15" customHeight="1" x14ac:dyDescent="0.35">
      <c r="D611" s="16"/>
      <c r="E611" s="16"/>
      <c r="F611" s="16"/>
      <c r="G611" s="16"/>
      <c r="H611" s="34"/>
      <c r="I611" s="16"/>
    </row>
    <row r="614" spans="4:9" ht="15" customHeight="1" x14ac:dyDescent="0.35">
      <c r="D614" s="16"/>
      <c r="E614" s="16"/>
      <c r="F614" s="16"/>
      <c r="G614" s="16"/>
      <c r="H614" s="34"/>
      <c r="I614" s="16"/>
    </row>
    <row r="615" spans="4:9" ht="15" customHeight="1" x14ac:dyDescent="0.35">
      <c r="D615" s="16"/>
      <c r="E615" s="16"/>
      <c r="F615" s="16"/>
      <c r="G615" s="16"/>
      <c r="H615" s="34"/>
      <c r="I615" s="16"/>
    </row>
    <row r="616" spans="4:9" ht="15" customHeight="1" x14ac:dyDescent="0.35">
      <c r="D616" s="16"/>
      <c r="E616" s="16"/>
      <c r="F616" s="16"/>
      <c r="G616" s="16"/>
      <c r="H616" s="34"/>
      <c r="I616" s="16"/>
    </row>
    <row r="617" spans="4:9" ht="15" customHeight="1" x14ac:dyDescent="0.35">
      <c r="D617" s="16"/>
      <c r="E617" s="16"/>
      <c r="F617" s="16"/>
      <c r="G617" s="16"/>
      <c r="H617" s="34"/>
      <c r="I617" s="16"/>
    </row>
    <row r="619" spans="4:9" ht="15" customHeight="1" x14ac:dyDescent="0.35">
      <c r="D619" s="16"/>
      <c r="E619" s="16"/>
      <c r="F619" s="16"/>
      <c r="G619" s="16"/>
      <c r="H619" s="34"/>
      <c r="I619" s="16"/>
    </row>
    <row r="620" spans="4:9" ht="15" customHeight="1" x14ac:dyDescent="0.35">
      <c r="D620" s="16"/>
      <c r="E620" s="16"/>
      <c r="F620" s="16"/>
      <c r="G620" s="16"/>
      <c r="H620" s="34"/>
      <c r="I620" s="16"/>
    </row>
    <row r="621" spans="4:9" ht="15" customHeight="1" x14ac:dyDescent="0.35">
      <c r="D621" s="16"/>
      <c r="E621" s="16"/>
      <c r="F621" s="16"/>
      <c r="G621" s="16"/>
      <c r="H621" s="34"/>
      <c r="I621" s="16"/>
    </row>
    <row r="623" spans="4:9" ht="15" customHeight="1" x14ac:dyDescent="0.35">
      <c r="D623" s="16"/>
      <c r="E623" s="16"/>
      <c r="F623" s="16"/>
      <c r="G623" s="16"/>
      <c r="H623" s="34"/>
      <c r="I623" s="16"/>
    </row>
    <row r="627" spans="4:9" ht="15" customHeight="1" x14ac:dyDescent="0.35">
      <c r="D627" s="16"/>
      <c r="E627" s="16"/>
      <c r="F627" s="16"/>
      <c r="G627" s="16"/>
      <c r="H627" s="34"/>
      <c r="I627" s="16"/>
    </row>
    <row r="628" spans="4:9" ht="15" customHeight="1" x14ac:dyDescent="0.35">
      <c r="D628" s="16"/>
      <c r="E628" s="16"/>
      <c r="F628" s="16"/>
      <c r="G628" s="16"/>
      <c r="H628" s="34"/>
      <c r="I628" s="16"/>
    </row>
    <row r="629" spans="4:9" ht="15" customHeight="1" x14ac:dyDescent="0.35">
      <c r="D629" s="16"/>
      <c r="E629" s="16"/>
      <c r="F629" s="16"/>
      <c r="G629" s="16"/>
      <c r="H629" s="34"/>
      <c r="I629" s="16"/>
    </row>
    <row r="630" spans="4:9" ht="15" customHeight="1" x14ac:dyDescent="0.35">
      <c r="D630" s="16"/>
      <c r="E630" s="16"/>
      <c r="F630" s="16"/>
      <c r="G630" s="16"/>
      <c r="H630" s="34"/>
      <c r="I630" s="16"/>
    </row>
    <row r="633" spans="4:9" ht="15" customHeight="1" x14ac:dyDescent="0.35">
      <c r="D633" s="16"/>
      <c r="E633" s="16"/>
      <c r="F633" s="16"/>
      <c r="G633" s="16"/>
      <c r="H633" s="34"/>
      <c r="I633" s="16"/>
    </row>
    <row r="635" spans="4:9" ht="15" customHeight="1" x14ac:dyDescent="0.35">
      <c r="D635" s="16"/>
      <c r="E635" s="16"/>
      <c r="F635" s="16"/>
      <c r="G635" s="16"/>
      <c r="H635" s="34"/>
      <c r="I635" s="16"/>
    </row>
    <row r="636" spans="4:9" ht="15" customHeight="1" x14ac:dyDescent="0.35">
      <c r="D636" s="16"/>
      <c r="E636" s="16"/>
      <c r="F636" s="16"/>
      <c r="G636" s="16"/>
      <c r="H636" s="34"/>
      <c r="I636" s="16"/>
    </row>
    <row r="638" spans="4:9" ht="15" customHeight="1" x14ac:dyDescent="0.35">
      <c r="D638" s="16"/>
      <c r="E638" s="16"/>
      <c r="F638" s="16"/>
      <c r="G638" s="16"/>
      <c r="H638" s="34"/>
      <c r="I638" s="16"/>
    </row>
    <row r="642" spans="4:9" ht="15" customHeight="1" x14ac:dyDescent="0.35">
      <c r="D642" s="16"/>
      <c r="E642" s="16"/>
      <c r="F642" s="16"/>
      <c r="G642" s="16"/>
      <c r="H642" s="34"/>
      <c r="I642" s="16"/>
    </row>
    <row r="644" spans="4:9" ht="15" customHeight="1" x14ac:dyDescent="0.35">
      <c r="D644" s="16"/>
      <c r="E644" s="16"/>
      <c r="F644" s="16"/>
      <c r="G644" s="16"/>
      <c r="H644" s="34"/>
      <c r="I644" s="16"/>
    </row>
    <row r="645" spans="4:9" ht="15" customHeight="1" x14ac:dyDescent="0.35">
      <c r="D645" s="16"/>
      <c r="E645" s="16"/>
      <c r="F645" s="16"/>
      <c r="G645" s="16"/>
      <c r="H645" s="34"/>
      <c r="I645" s="16"/>
    </row>
    <row r="647" spans="4:9" ht="15" customHeight="1" x14ac:dyDescent="0.35">
      <c r="D647" s="16"/>
      <c r="E647" s="16"/>
      <c r="F647" s="16"/>
      <c r="G647" s="16"/>
      <c r="H647" s="34"/>
      <c r="I647" s="16"/>
    </row>
    <row r="649" spans="4:9" ht="15" customHeight="1" x14ac:dyDescent="0.35">
      <c r="D649" s="16"/>
      <c r="E649" s="16"/>
      <c r="F649" s="16"/>
      <c r="G649" s="16"/>
      <c r="H649" s="34"/>
      <c r="I649" s="16"/>
    </row>
    <row r="650" spans="4:9" ht="15" customHeight="1" x14ac:dyDescent="0.35">
      <c r="D650" s="16"/>
      <c r="E650" s="16"/>
      <c r="F650" s="16"/>
      <c r="G650" s="16"/>
      <c r="H650" s="34"/>
      <c r="I650" s="16"/>
    </row>
    <row r="652" spans="4:9" ht="15" customHeight="1" x14ac:dyDescent="0.35">
      <c r="D652" s="16"/>
      <c r="E652" s="16"/>
      <c r="F652" s="16"/>
      <c r="G652" s="16"/>
      <c r="H652" s="34"/>
      <c r="I652" s="16"/>
    </row>
    <row r="653" spans="4:9" ht="15" customHeight="1" x14ac:dyDescent="0.35">
      <c r="D653" s="16"/>
      <c r="E653" s="16"/>
      <c r="F653" s="16"/>
      <c r="G653" s="16"/>
      <c r="H653" s="34"/>
      <c r="I653" s="16"/>
    </row>
    <row r="655" spans="4:9" ht="15" customHeight="1" x14ac:dyDescent="0.35">
      <c r="D655" s="16"/>
      <c r="E655" s="16"/>
      <c r="F655" s="16"/>
    </row>
    <row r="656" spans="4:9" ht="15" customHeight="1" x14ac:dyDescent="0.35">
      <c r="D656" s="16"/>
      <c r="E656" s="16"/>
      <c r="F656" s="16"/>
      <c r="G656" s="16"/>
      <c r="H656" s="34"/>
      <c r="I656" s="16"/>
    </row>
    <row r="657" spans="4:9" ht="15" customHeight="1" x14ac:dyDescent="0.35">
      <c r="D657" s="16"/>
      <c r="E657" s="16"/>
      <c r="F657" s="16"/>
    </row>
    <row r="663" spans="4:9" ht="15" customHeight="1" x14ac:dyDescent="0.35">
      <c r="D663" s="16"/>
      <c r="E663" s="16"/>
      <c r="F663" s="16"/>
      <c r="G663" s="16"/>
      <c r="H663" s="34"/>
      <c r="I663" s="16"/>
    </row>
    <row r="665" spans="4:9" ht="15" customHeight="1" x14ac:dyDescent="0.35">
      <c r="D665" s="16"/>
      <c r="E665" s="16"/>
      <c r="F665" s="16"/>
      <c r="G665" s="16"/>
      <c r="H665" s="34"/>
      <c r="I665" s="16"/>
    </row>
    <row r="667" spans="4:9" ht="15" customHeight="1" x14ac:dyDescent="0.35">
      <c r="D667" s="16"/>
      <c r="E667" s="16"/>
      <c r="F667" s="16"/>
      <c r="G667" s="16"/>
      <c r="H667" s="34"/>
      <c r="I667" s="16"/>
    </row>
    <row r="668" spans="4:9" ht="15" customHeight="1" x14ac:dyDescent="0.35">
      <c r="D668" s="16"/>
      <c r="E668" s="16"/>
      <c r="F668" s="16"/>
      <c r="G668" s="16"/>
      <c r="H668" s="34"/>
      <c r="I668" s="16"/>
    </row>
    <row r="671" spans="4:9" ht="15" customHeight="1" x14ac:dyDescent="0.35">
      <c r="D671" s="16"/>
      <c r="E671" s="16"/>
      <c r="F671" s="16"/>
      <c r="G671" s="16"/>
      <c r="H671" s="34"/>
      <c r="I671" s="16"/>
    </row>
    <row r="672" spans="4:9" ht="15" customHeight="1" x14ac:dyDescent="0.35">
      <c r="D672" s="16"/>
      <c r="E672" s="16"/>
      <c r="F672" s="16"/>
      <c r="G672" s="16"/>
      <c r="H672" s="34"/>
      <c r="I672" s="16"/>
    </row>
    <row r="674" spans="4:9" ht="15" customHeight="1" x14ac:dyDescent="0.35">
      <c r="D674" s="16"/>
      <c r="E674" s="16"/>
      <c r="F674" s="16"/>
      <c r="G674" s="16"/>
      <c r="H674" s="34"/>
      <c r="I674" s="16"/>
    </row>
    <row r="675" spans="4:9" ht="15" customHeight="1" x14ac:dyDescent="0.35">
      <c r="D675" s="16"/>
      <c r="E675" s="16"/>
      <c r="F675" s="16"/>
      <c r="G675" s="16"/>
      <c r="H675" s="34"/>
      <c r="I675" s="16"/>
    </row>
    <row r="677" spans="4:9" ht="15" customHeight="1" x14ac:dyDescent="0.35">
      <c r="D677" s="16"/>
      <c r="E677" s="16"/>
      <c r="F677" s="16"/>
      <c r="G677" s="16"/>
      <c r="H677" s="34"/>
      <c r="I677" s="16"/>
    </row>
    <row r="679" spans="4:9" ht="15" customHeight="1" x14ac:dyDescent="0.35">
      <c r="D679" s="16"/>
      <c r="E679" s="16"/>
      <c r="F679" s="16"/>
      <c r="G679" s="16"/>
      <c r="H679" s="34"/>
      <c r="I679" s="16"/>
    </row>
    <row r="681" spans="4:9" ht="15" customHeight="1" x14ac:dyDescent="0.35">
      <c r="D681" s="16"/>
      <c r="E681" s="16"/>
      <c r="F681" s="16"/>
      <c r="G681" s="16"/>
      <c r="H681" s="34"/>
      <c r="I681" s="16"/>
    </row>
    <row r="683" spans="4:9" ht="15" customHeight="1" x14ac:dyDescent="0.35">
      <c r="D683" s="16"/>
      <c r="E683" s="16"/>
      <c r="F683" s="16"/>
      <c r="G683" s="16"/>
      <c r="H683" s="34"/>
      <c r="I683" s="16"/>
    </row>
    <row r="685" spans="4:9" ht="15" customHeight="1" x14ac:dyDescent="0.35">
      <c r="D685" s="16"/>
      <c r="E685" s="16"/>
      <c r="F685" s="16"/>
      <c r="G685" s="16"/>
      <c r="H685" s="34"/>
      <c r="I685" s="16"/>
    </row>
    <row r="686" spans="4:9" ht="15" customHeight="1" x14ac:dyDescent="0.35">
      <c r="D686" s="16"/>
      <c r="E686" s="16"/>
      <c r="F686" s="16"/>
      <c r="G686" s="16"/>
      <c r="H686" s="34"/>
      <c r="I686" s="16"/>
    </row>
    <row r="687" spans="4:9" ht="15" customHeight="1" x14ac:dyDescent="0.35">
      <c r="D687" s="16"/>
      <c r="E687" s="16"/>
      <c r="F687" s="16"/>
      <c r="G687" s="16"/>
      <c r="H687" s="34"/>
      <c r="I687" s="16"/>
    </row>
    <row r="690" spans="4:9" ht="15" customHeight="1" x14ac:dyDescent="0.35">
      <c r="D690" s="16"/>
      <c r="E690" s="16"/>
      <c r="F690" s="16"/>
      <c r="G690" s="16"/>
      <c r="H690" s="34"/>
      <c r="I690" s="16"/>
    </row>
    <row r="692" spans="4:9" ht="15" customHeight="1" x14ac:dyDescent="0.35">
      <c r="D692" s="16"/>
      <c r="E692" s="16"/>
      <c r="F692" s="16"/>
      <c r="G692" s="16"/>
      <c r="H692" s="34"/>
      <c r="I692" s="16"/>
    </row>
    <row r="693" spans="4:9" ht="15" customHeight="1" x14ac:dyDescent="0.35">
      <c r="D693" s="16"/>
      <c r="E693" s="16"/>
      <c r="F693" s="16"/>
      <c r="G693" s="16"/>
      <c r="H693" s="34"/>
      <c r="I693" s="16"/>
    </row>
    <row r="694" spans="4:9" ht="15" customHeight="1" x14ac:dyDescent="0.35">
      <c r="D694" s="16"/>
      <c r="E694" s="16"/>
      <c r="F694" s="16"/>
      <c r="G694" s="16"/>
      <c r="H694" s="34"/>
      <c r="I694" s="16"/>
    </row>
    <row r="696" spans="4:9" ht="15" customHeight="1" x14ac:dyDescent="0.35">
      <c r="D696" s="16"/>
      <c r="E696" s="16"/>
      <c r="F696" s="16"/>
      <c r="G696" s="16"/>
      <c r="H696" s="34"/>
      <c r="I696" s="16"/>
    </row>
    <row r="704" spans="4:9" ht="15" customHeight="1" x14ac:dyDescent="0.35">
      <c r="D704" s="16"/>
      <c r="E704" s="16"/>
      <c r="F704" s="16"/>
      <c r="G704" s="16"/>
      <c r="H704" s="34"/>
      <c r="I704" s="16"/>
    </row>
    <row r="707" spans="4:10" ht="15" customHeight="1" x14ac:dyDescent="0.35">
      <c r="D707" s="16"/>
      <c r="E707" s="16"/>
      <c r="F707" s="16"/>
      <c r="G707" s="16"/>
      <c r="H707" s="34"/>
      <c r="I707" s="16"/>
    </row>
    <row r="708" spans="4:10" ht="15" customHeight="1" x14ac:dyDescent="0.35">
      <c r="D708" s="16"/>
      <c r="E708" s="16"/>
      <c r="F708" s="16"/>
      <c r="G708" s="16"/>
      <c r="H708" s="34"/>
      <c r="I708" s="16"/>
    </row>
    <row r="709" spans="4:10" ht="15" customHeight="1" x14ac:dyDescent="0.35">
      <c r="D709" s="16"/>
      <c r="E709" s="16"/>
      <c r="F709" s="16"/>
      <c r="G709" s="16"/>
      <c r="H709" s="34"/>
      <c r="I709" s="16"/>
    </row>
    <row r="712" spans="4:10" ht="15" customHeight="1" x14ac:dyDescent="0.35">
      <c r="D712" s="16"/>
      <c r="E712" s="16"/>
      <c r="F712" s="16"/>
      <c r="G712" s="16"/>
      <c r="H712" s="34"/>
      <c r="I712" s="16"/>
      <c r="J712" s="16"/>
    </row>
    <row r="713" spans="4:10" ht="15" customHeight="1" x14ac:dyDescent="0.35">
      <c r="D713" s="16"/>
      <c r="E713" s="16"/>
      <c r="F713" s="16"/>
      <c r="G713" s="16"/>
      <c r="H713" s="34"/>
      <c r="I713" s="16"/>
    </row>
    <row r="714" spans="4:10" ht="15" customHeight="1" x14ac:dyDescent="0.35">
      <c r="D714" s="16"/>
      <c r="E714" s="16"/>
      <c r="F714" s="16"/>
      <c r="G714" s="16"/>
      <c r="H714" s="34"/>
      <c r="I714" s="16"/>
    </row>
    <row r="715" spans="4:10" ht="15" customHeight="1" x14ac:dyDescent="0.35">
      <c r="D715" s="16"/>
      <c r="E715" s="16"/>
      <c r="F715" s="16"/>
      <c r="G715" s="16"/>
      <c r="H715" s="34"/>
      <c r="I715" s="16"/>
    </row>
    <row r="716" spans="4:10" ht="15" customHeight="1" x14ac:dyDescent="0.35">
      <c r="J716" s="16"/>
    </row>
    <row r="720" spans="4:10" ht="15" customHeight="1" x14ac:dyDescent="0.35">
      <c r="D720" s="16"/>
      <c r="E720" s="16"/>
      <c r="F720" s="16"/>
      <c r="G720" s="16"/>
      <c r="H720" s="34"/>
      <c r="I720" s="16"/>
    </row>
    <row r="721" spans="4:9" ht="15" customHeight="1" x14ac:dyDescent="0.35">
      <c r="D721" s="16"/>
      <c r="E721" s="16"/>
      <c r="F721" s="16"/>
      <c r="G721" s="16"/>
      <c r="H721" s="34"/>
      <c r="I721" s="16"/>
    </row>
    <row r="722" spans="4:9" ht="15" customHeight="1" x14ac:dyDescent="0.35">
      <c r="D722" s="16"/>
      <c r="E722" s="16"/>
      <c r="F722" s="16"/>
      <c r="G722" s="16"/>
      <c r="H722" s="34"/>
      <c r="I722" s="16"/>
    </row>
    <row r="723" spans="4:9" ht="15" customHeight="1" x14ac:dyDescent="0.35">
      <c r="D723" s="16"/>
      <c r="E723" s="16"/>
      <c r="F723" s="16"/>
      <c r="G723" s="16"/>
      <c r="H723" s="34"/>
      <c r="I723" s="16"/>
    </row>
    <row r="724" spans="4:9" ht="15" customHeight="1" x14ac:dyDescent="0.35">
      <c r="D724" s="16"/>
      <c r="E724" s="16"/>
      <c r="F724" s="16"/>
      <c r="G724" s="16"/>
      <c r="H724" s="34"/>
      <c r="I724" s="16"/>
    </row>
    <row r="725" spans="4:9" ht="15" customHeight="1" x14ac:dyDescent="0.35">
      <c r="D725" s="16"/>
      <c r="E725" s="16"/>
      <c r="F725" s="16"/>
      <c r="G725" s="16"/>
      <c r="H725" s="34"/>
      <c r="I725" s="16"/>
    </row>
    <row r="727" spans="4:9" ht="15" customHeight="1" x14ac:dyDescent="0.35">
      <c r="D727" s="16"/>
      <c r="E727" s="16"/>
      <c r="F727" s="16"/>
      <c r="G727" s="16"/>
      <c r="H727" s="34"/>
      <c r="I727" s="16"/>
    </row>
    <row r="728" spans="4:9" ht="15" customHeight="1" x14ac:dyDescent="0.35">
      <c r="D728" s="16"/>
      <c r="E728" s="16"/>
      <c r="F728" s="16"/>
      <c r="G728" s="16"/>
      <c r="H728" s="34"/>
      <c r="I728" s="16"/>
    </row>
    <row r="730" spans="4:9" ht="15" customHeight="1" x14ac:dyDescent="0.35">
      <c r="D730" s="16"/>
      <c r="E730" s="16"/>
      <c r="F730" s="16"/>
      <c r="G730" s="16"/>
      <c r="H730" s="34"/>
      <c r="I730" s="16"/>
    </row>
    <row r="731" spans="4:9" ht="15" customHeight="1" x14ac:dyDescent="0.35">
      <c r="D731" s="16"/>
      <c r="E731" s="16"/>
      <c r="F731" s="16"/>
      <c r="G731" s="16"/>
      <c r="H731" s="34"/>
      <c r="I731" s="16"/>
    </row>
    <row r="732" spans="4:9" ht="15" customHeight="1" x14ac:dyDescent="0.35">
      <c r="D732" s="16"/>
      <c r="E732" s="16"/>
      <c r="F732" s="16"/>
      <c r="G732" s="16"/>
      <c r="H732" s="34"/>
      <c r="I732" s="16"/>
    </row>
    <row r="733" spans="4:9" ht="15" customHeight="1" x14ac:dyDescent="0.35">
      <c r="D733" s="16"/>
      <c r="E733" s="16"/>
      <c r="F733" s="16"/>
      <c r="G733" s="16"/>
      <c r="H733" s="34"/>
      <c r="I733" s="16"/>
    </row>
    <row r="734" spans="4:9" ht="15" customHeight="1" x14ac:dyDescent="0.35">
      <c r="D734" s="16"/>
      <c r="E734" s="16"/>
      <c r="F734" s="16"/>
      <c r="G734" s="16"/>
      <c r="H734" s="34"/>
      <c r="I734" s="16"/>
    </row>
    <row r="736" spans="4:9" ht="15" customHeight="1" x14ac:dyDescent="0.35">
      <c r="D736" s="16"/>
      <c r="E736" s="16"/>
      <c r="F736" s="16"/>
      <c r="G736" s="16"/>
      <c r="H736" s="34"/>
      <c r="I736" s="16"/>
    </row>
    <row r="745" spans="4:9" ht="15" customHeight="1" x14ac:dyDescent="0.35">
      <c r="D745" s="16"/>
      <c r="E745" s="16"/>
      <c r="F745" s="16"/>
      <c r="G745" s="16"/>
      <c r="H745" s="34"/>
      <c r="I745" s="16"/>
    </row>
    <row r="746" spans="4:9" ht="15" customHeight="1" x14ac:dyDescent="0.35">
      <c r="D746" s="16"/>
      <c r="E746" s="16"/>
      <c r="F746" s="16"/>
      <c r="G746" s="16"/>
      <c r="H746" s="34"/>
      <c r="I746" s="16"/>
    </row>
    <row r="748" spans="4:9" ht="15" customHeight="1" x14ac:dyDescent="0.35">
      <c r="D748" s="16"/>
      <c r="E748" s="16"/>
      <c r="F748" s="16"/>
      <c r="G748" s="16"/>
      <c r="H748" s="34"/>
      <c r="I748" s="16"/>
    </row>
    <row r="749" spans="4:9" ht="15" customHeight="1" x14ac:dyDescent="0.35">
      <c r="D749" s="16"/>
      <c r="E749" s="16"/>
      <c r="F749" s="16"/>
      <c r="G749" s="16"/>
      <c r="H749" s="34"/>
      <c r="I749" s="16"/>
    </row>
    <row r="750" spans="4:9" ht="15" customHeight="1" x14ac:dyDescent="0.35">
      <c r="D750" s="16"/>
      <c r="E750" s="16"/>
      <c r="F750" s="16"/>
      <c r="G750" s="16"/>
      <c r="H750" s="34"/>
      <c r="I750" s="16"/>
    </row>
    <row r="751" spans="4:9" ht="15" customHeight="1" x14ac:dyDescent="0.35">
      <c r="D751" s="16"/>
      <c r="E751" s="16"/>
      <c r="F751" s="16"/>
      <c r="G751" s="16"/>
      <c r="H751" s="34"/>
      <c r="I751" s="16"/>
    </row>
    <row r="755" spans="4:9" ht="15" customHeight="1" x14ac:dyDescent="0.35">
      <c r="D755" s="16"/>
      <c r="E755" s="16"/>
      <c r="F755" s="16"/>
      <c r="G755" s="16"/>
      <c r="H755" s="34"/>
      <c r="I755" s="16"/>
    </row>
    <row r="756" spans="4:9" ht="15" customHeight="1" x14ac:dyDescent="0.35">
      <c r="D756" s="16"/>
      <c r="E756" s="16"/>
      <c r="F756" s="16"/>
      <c r="G756" s="16"/>
      <c r="H756" s="34"/>
      <c r="I756" s="16"/>
    </row>
    <row r="757" spans="4:9" ht="15" customHeight="1" x14ac:dyDescent="0.35">
      <c r="D757" s="16"/>
      <c r="E757" s="16"/>
      <c r="F757" s="16"/>
      <c r="G757" s="16"/>
      <c r="H757" s="34"/>
      <c r="I757" s="16"/>
    </row>
    <row r="758" spans="4:9" ht="15" customHeight="1" x14ac:dyDescent="0.35">
      <c r="D758" s="16"/>
      <c r="E758" s="16"/>
      <c r="F758" s="16"/>
      <c r="G758" s="16"/>
      <c r="H758" s="34"/>
      <c r="I758" s="16"/>
    </row>
    <row r="759" spans="4:9" ht="15" customHeight="1" x14ac:dyDescent="0.35">
      <c r="D759" s="16"/>
      <c r="E759" s="16"/>
      <c r="F759" s="16"/>
      <c r="G759" s="16"/>
      <c r="H759" s="34"/>
      <c r="I759" s="16"/>
    </row>
    <row r="760" spans="4:9" ht="15" customHeight="1" x14ac:dyDescent="0.35">
      <c r="D760" s="16"/>
      <c r="E760" s="16"/>
      <c r="F760" s="16"/>
      <c r="G760" s="16"/>
      <c r="H760" s="34"/>
      <c r="I760" s="16"/>
    </row>
    <row r="769" spans="4:9" ht="15" customHeight="1" x14ac:dyDescent="0.35">
      <c r="D769" s="16"/>
      <c r="E769" s="16"/>
      <c r="F769" s="16"/>
      <c r="G769" s="16"/>
      <c r="H769" s="34"/>
      <c r="I769" s="16"/>
    </row>
    <row r="770" spans="4:9" ht="15" customHeight="1" x14ac:dyDescent="0.35">
      <c r="D770" s="16"/>
      <c r="E770" s="16"/>
      <c r="F770" s="16"/>
      <c r="G770" s="16"/>
      <c r="H770" s="34"/>
      <c r="I770" s="16"/>
    </row>
    <row r="771" spans="4:9" ht="15" customHeight="1" x14ac:dyDescent="0.35">
      <c r="G771" s="16"/>
    </row>
    <row r="772" spans="4:9" ht="15" customHeight="1" x14ac:dyDescent="0.35">
      <c r="D772" s="16"/>
      <c r="E772" s="16"/>
      <c r="F772" s="16"/>
      <c r="G772" s="16"/>
      <c r="H772" s="34"/>
      <c r="I772" s="16"/>
    </row>
    <row r="773" spans="4:9" ht="15" customHeight="1" x14ac:dyDescent="0.35">
      <c r="D773" s="16"/>
      <c r="E773" s="16"/>
      <c r="F773" s="16"/>
      <c r="G773" s="16"/>
      <c r="H773" s="34"/>
      <c r="I773" s="16"/>
    </row>
    <row r="775" spans="4:9" ht="15" customHeight="1" x14ac:dyDescent="0.35">
      <c r="D775" s="16"/>
      <c r="E775" s="16"/>
      <c r="F775" s="16"/>
      <c r="G775" s="16"/>
      <c r="H775" s="34"/>
      <c r="I775" s="16"/>
    </row>
    <row r="776" spans="4:9" ht="15" customHeight="1" x14ac:dyDescent="0.35">
      <c r="D776" s="16"/>
      <c r="E776" s="16"/>
      <c r="F776" s="16"/>
      <c r="G776" s="16"/>
      <c r="H776" s="34"/>
      <c r="I776" s="16"/>
    </row>
    <row r="777" spans="4:9" ht="15" customHeight="1" x14ac:dyDescent="0.35">
      <c r="D777" s="16"/>
      <c r="E777" s="16"/>
      <c r="F777" s="16"/>
      <c r="G777" s="16"/>
      <c r="H777" s="34"/>
      <c r="I777" s="16"/>
    </row>
    <row r="779" spans="4:9" ht="15" customHeight="1" x14ac:dyDescent="0.35">
      <c r="D779" s="16"/>
      <c r="E779" s="16"/>
      <c r="F779" s="16"/>
      <c r="G779" s="16"/>
      <c r="H779" s="34"/>
      <c r="I779" s="16"/>
    </row>
    <row r="780" spans="4:9" ht="15" customHeight="1" x14ac:dyDescent="0.35">
      <c r="D780" s="16"/>
      <c r="E780" s="16"/>
      <c r="F780" s="16"/>
      <c r="G780" s="16"/>
      <c r="H780" s="34"/>
      <c r="I780" s="16"/>
    </row>
    <row r="785" spans="4:9" ht="15" customHeight="1" x14ac:dyDescent="0.35">
      <c r="D785" s="16"/>
      <c r="E785" s="16"/>
      <c r="F785" s="16"/>
      <c r="G785" s="16"/>
      <c r="H785" s="34"/>
      <c r="I785" s="16"/>
    </row>
    <row r="786" spans="4:9" ht="15" customHeight="1" x14ac:dyDescent="0.35">
      <c r="D786" s="16"/>
      <c r="E786" s="16"/>
      <c r="F786" s="16"/>
      <c r="G786" s="16"/>
      <c r="H786" s="34"/>
      <c r="I786" s="16"/>
    </row>
    <row r="787" spans="4:9" ht="15" customHeight="1" x14ac:dyDescent="0.35">
      <c r="D787" s="16"/>
      <c r="E787" s="16"/>
      <c r="F787" s="16"/>
      <c r="G787" s="16"/>
      <c r="H787" s="34"/>
      <c r="I787" s="16"/>
    </row>
    <row r="788" spans="4:9" ht="15" customHeight="1" x14ac:dyDescent="0.35">
      <c r="D788" s="16"/>
      <c r="E788" s="16"/>
      <c r="F788" s="16"/>
      <c r="G788" s="16"/>
      <c r="H788" s="34"/>
      <c r="I788" s="16"/>
    </row>
    <row r="790" spans="4:9" ht="15" customHeight="1" x14ac:dyDescent="0.35">
      <c r="D790" s="16"/>
      <c r="E790" s="16"/>
      <c r="F790" s="16"/>
      <c r="G790" s="16"/>
      <c r="H790" s="34"/>
      <c r="I790" s="16"/>
    </row>
    <row r="791" spans="4:9" ht="15" customHeight="1" x14ac:dyDescent="0.35">
      <c r="D791" s="16"/>
      <c r="E791" s="16"/>
      <c r="F791" s="16"/>
      <c r="G791" s="16"/>
      <c r="H791" s="34"/>
      <c r="I791" s="16"/>
    </row>
    <row r="792" spans="4:9" ht="15" customHeight="1" x14ac:dyDescent="0.35">
      <c r="D792" s="16"/>
      <c r="E792" s="16"/>
      <c r="F792" s="16"/>
      <c r="G792" s="16"/>
      <c r="H792" s="34"/>
      <c r="I792" s="16"/>
    </row>
    <row r="793" spans="4:9" ht="15" customHeight="1" x14ac:dyDescent="0.35">
      <c r="D793" s="16"/>
      <c r="E793" s="16"/>
      <c r="F793" s="16"/>
      <c r="G793" s="16"/>
      <c r="H793" s="34"/>
      <c r="I793" s="16"/>
    </row>
    <row r="794" spans="4:9" ht="15" customHeight="1" x14ac:dyDescent="0.35">
      <c r="D794" s="16"/>
      <c r="E794" s="16"/>
      <c r="F794" s="16"/>
      <c r="G794" s="16"/>
      <c r="H794" s="34"/>
      <c r="I794" s="16"/>
    </row>
    <row r="795" spans="4:9" ht="15" customHeight="1" x14ac:dyDescent="0.35">
      <c r="D795" s="16"/>
      <c r="E795" s="16"/>
      <c r="F795" s="16"/>
      <c r="G795" s="16"/>
      <c r="H795" s="34"/>
      <c r="I795" s="16"/>
    </row>
    <row r="796" spans="4:9" ht="15" customHeight="1" x14ac:dyDescent="0.35">
      <c r="D796" s="16"/>
      <c r="E796" s="16"/>
      <c r="F796" s="16"/>
      <c r="G796" s="16"/>
      <c r="H796" s="34"/>
      <c r="I796" s="16"/>
    </row>
    <row r="797" spans="4:9" ht="15" customHeight="1" x14ac:dyDescent="0.35">
      <c r="D797" s="16"/>
      <c r="E797" s="16"/>
      <c r="F797" s="16"/>
      <c r="G797" s="16"/>
      <c r="H797" s="34"/>
      <c r="I797" s="16"/>
    </row>
    <row r="798" spans="4:9" ht="15" customHeight="1" x14ac:dyDescent="0.35">
      <c r="D798" s="16"/>
      <c r="E798" s="16"/>
      <c r="F798" s="16"/>
      <c r="G798" s="16"/>
      <c r="H798" s="34"/>
      <c r="I798" s="16"/>
    </row>
    <row r="799" spans="4:9" ht="15" customHeight="1" x14ac:dyDescent="0.35">
      <c r="D799" s="16"/>
      <c r="E799" s="16"/>
      <c r="F799" s="16"/>
      <c r="G799" s="16"/>
      <c r="H799" s="34"/>
      <c r="I799" s="16"/>
    </row>
    <row r="800" spans="4:9" ht="15" customHeight="1" x14ac:dyDescent="0.35">
      <c r="D800" s="16"/>
      <c r="E800" s="16"/>
      <c r="F800" s="16"/>
      <c r="G800" s="16"/>
      <c r="H800" s="34"/>
      <c r="I800" s="16"/>
    </row>
    <row r="801" spans="4:9" ht="15" customHeight="1" x14ac:dyDescent="0.35">
      <c r="D801" s="16"/>
      <c r="E801" s="16"/>
      <c r="F801" s="16"/>
      <c r="G801" s="16"/>
      <c r="H801" s="34"/>
      <c r="I801" s="16"/>
    </row>
    <row r="802" spans="4:9" ht="15" customHeight="1" x14ac:dyDescent="0.35">
      <c r="D802" s="16"/>
      <c r="E802" s="16"/>
      <c r="F802" s="16"/>
      <c r="G802" s="16"/>
      <c r="H802" s="34"/>
      <c r="I802" s="16"/>
    </row>
    <row r="803" spans="4:9" ht="15" customHeight="1" x14ac:dyDescent="0.35">
      <c r="D803" s="16"/>
      <c r="E803" s="16"/>
      <c r="F803" s="16"/>
      <c r="G803" s="16"/>
      <c r="H803" s="34"/>
      <c r="I803" s="16"/>
    </row>
    <row r="804" spans="4:9" ht="15" customHeight="1" x14ac:dyDescent="0.35">
      <c r="D804" s="16"/>
      <c r="E804" s="16"/>
      <c r="F804" s="16"/>
      <c r="G804" s="16"/>
      <c r="H804" s="34"/>
      <c r="I804" s="16"/>
    </row>
    <row r="809" spans="4:9" ht="15" customHeight="1" x14ac:dyDescent="0.35">
      <c r="G809" s="16"/>
    </row>
    <row r="810" spans="4:9" ht="15" customHeight="1" x14ac:dyDescent="0.35">
      <c r="D810" s="16"/>
      <c r="E810" s="16"/>
      <c r="F810" s="16"/>
      <c r="G810" s="16"/>
      <c r="H810" s="34"/>
      <c r="I810" s="16"/>
    </row>
    <row r="811" spans="4:9" ht="15" customHeight="1" x14ac:dyDescent="0.35">
      <c r="D811" s="16"/>
      <c r="E811" s="16"/>
      <c r="F811" s="16"/>
      <c r="G811" s="16"/>
      <c r="H811" s="34"/>
      <c r="I811" s="16"/>
    </row>
    <row r="812" spans="4:9" ht="15" customHeight="1" x14ac:dyDescent="0.35">
      <c r="D812" s="16"/>
      <c r="E812" s="16"/>
      <c r="F812" s="16"/>
      <c r="G812" s="16"/>
      <c r="H812" s="34"/>
      <c r="I812" s="16"/>
    </row>
    <row r="813" spans="4:9" ht="15" customHeight="1" x14ac:dyDescent="0.35">
      <c r="D813" s="16"/>
      <c r="E813" s="16"/>
      <c r="F813" s="16"/>
      <c r="G813" s="16"/>
      <c r="H813" s="34"/>
      <c r="I813" s="16"/>
    </row>
    <row r="814" spans="4:9" ht="15" customHeight="1" x14ac:dyDescent="0.35">
      <c r="D814" s="16"/>
      <c r="E814" s="16"/>
      <c r="F814" s="16"/>
      <c r="G814" s="16"/>
      <c r="H814" s="34"/>
      <c r="I814" s="16"/>
    </row>
    <row r="815" spans="4:9" ht="15" customHeight="1" x14ac:dyDescent="0.35">
      <c r="D815" s="16"/>
      <c r="E815" s="16"/>
      <c r="F815" s="16"/>
      <c r="G815" s="16"/>
      <c r="H815" s="34"/>
      <c r="I815" s="16"/>
    </row>
    <row r="816" spans="4:9" ht="15" customHeight="1" x14ac:dyDescent="0.35">
      <c r="D816" s="16"/>
      <c r="E816" s="16"/>
      <c r="F816" s="16"/>
      <c r="G816" s="16"/>
      <c r="H816" s="34"/>
      <c r="I816" s="16"/>
    </row>
    <row r="817" spans="4:10" ht="15" customHeight="1" x14ac:dyDescent="0.35">
      <c r="D817" s="16"/>
      <c r="E817" s="16"/>
      <c r="F817" s="16"/>
      <c r="G817" s="16"/>
      <c r="H817" s="34"/>
      <c r="I817" s="16"/>
      <c r="J817" s="16"/>
    </row>
    <row r="818" spans="4:10" ht="15" customHeight="1" x14ac:dyDescent="0.35">
      <c r="D818" s="16"/>
      <c r="E818" s="16"/>
      <c r="F818" s="16"/>
      <c r="G818" s="16"/>
      <c r="H818" s="34"/>
      <c r="I818" s="16"/>
    </row>
    <row r="819" spans="4:10" ht="15" customHeight="1" x14ac:dyDescent="0.35">
      <c r="G819" s="16"/>
    </row>
    <row r="821" spans="4:10" ht="15" customHeight="1" x14ac:dyDescent="0.35">
      <c r="D821" s="16"/>
      <c r="E821" s="16"/>
      <c r="F821" s="16"/>
      <c r="G821" s="16"/>
      <c r="H821" s="34"/>
      <c r="I821" s="16"/>
    </row>
    <row r="822" spans="4:10" ht="15" customHeight="1" x14ac:dyDescent="0.35">
      <c r="D822" s="16"/>
      <c r="E822" s="16"/>
      <c r="F822" s="16"/>
      <c r="G822" s="16"/>
      <c r="H822" s="34"/>
      <c r="I822" s="16"/>
    </row>
    <row r="823" spans="4:10" ht="15" customHeight="1" x14ac:dyDescent="0.35">
      <c r="D823" s="16"/>
      <c r="E823" s="16"/>
      <c r="F823" s="16"/>
      <c r="G823" s="16"/>
      <c r="H823" s="34"/>
      <c r="I823" s="16"/>
    </row>
    <row r="827" spans="4:10" ht="15" customHeight="1" x14ac:dyDescent="0.35">
      <c r="D827" s="16"/>
      <c r="E827" s="16"/>
      <c r="F827" s="16"/>
      <c r="G827" s="16"/>
      <c r="H827" s="34"/>
      <c r="I827" s="16"/>
    </row>
    <row r="828" spans="4:10" ht="15" customHeight="1" x14ac:dyDescent="0.35">
      <c r="D828" s="16"/>
      <c r="E828" s="16"/>
      <c r="F828" s="16"/>
      <c r="G828" s="16"/>
      <c r="H828" s="34"/>
      <c r="I828" s="16"/>
    </row>
    <row r="829" spans="4:10" ht="15" customHeight="1" x14ac:dyDescent="0.35">
      <c r="D829" s="16"/>
      <c r="E829" s="16"/>
      <c r="F829" s="16"/>
      <c r="G829" s="16"/>
      <c r="H829" s="34"/>
      <c r="I829" s="16"/>
    </row>
    <row r="830" spans="4:10" ht="15" customHeight="1" x14ac:dyDescent="0.35">
      <c r="D830" s="16"/>
      <c r="E830" s="16"/>
      <c r="F830" s="16"/>
      <c r="G830" s="16"/>
      <c r="H830" s="34"/>
      <c r="I830" s="16"/>
    </row>
    <row r="831" spans="4:10" ht="15" customHeight="1" x14ac:dyDescent="0.35">
      <c r="D831" s="16"/>
      <c r="E831" s="16"/>
      <c r="F831" s="16"/>
      <c r="G831" s="16"/>
      <c r="H831" s="34"/>
      <c r="I831" s="16"/>
    </row>
    <row r="834" spans="4:9" ht="15" customHeight="1" x14ac:dyDescent="0.35">
      <c r="D834" s="16"/>
      <c r="E834" s="16"/>
      <c r="F834" s="16"/>
      <c r="G834" s="16"/>
      <c r="H834" s="34"/>
      <c r="I834" s="16"/>
    </row>
    <row r="835" spans="4:9" ht="15" customHeight="1" x14ac:dyDescent="0.35">
      <c r="D835" s="16"/>
      <c r="E835" s="16"/>
      <c r="F835" s="16"/>
      <c r="G835" s="16"/>
      <c r="H835" s="34"/>
      <c r="I835" s="16"/>
    </row>
    <row r="838" spans="4:9" ht="15" customHeight="1" x14ac:dyDescent="0.35">
      <c r="D838" s="16"/>
      <c r="E838" s="16"/>
      <c r="F838" s="16"/>
      <c r="G838" s="16"/>
      <c r="H838" s="34"/>
      <c r="I838" s="16"/>
    </row>
    <row r="839" spans="4:9" ht="15" customHeight="1" x14ac:dyDescent="0.35">
      <c r="D839" s="16"/>
      <c r="E839" s="16"/>
      <c r="F839" s="16"/>
      <c r="G839" s="16"/>
      <c r="H839" s="34"/>
      <c r="I839" s="16"/>
    </row>
    <row r="840" spans="4:9" ht="15" customHeight="1" x14ac:dyDescent="0.35">
      <c r="D840" s="16"/>
      <c r="E840" s="16"/>
      <c r="F840" s="16"/>
      <c r="G840" s="16"/>
      <c r="H840" s="34"/>
      <c r="I840" s="16"/>
    </row>
    <row r="841" spans="4:9" ht="15" customHeight="1" x14ac:dyDescent="0.35">
      <c r="D841" s="16"/>
      <c r="E841" s="16"/>
      <c r="F841" s="16"/>
      <c r="G841" s="16"/>
      <c r="H841" s="34"/>
      <c r="I841" s="16"/>
    </row>
    <row r="842" spans="4:9" ht="15" customHeight="1" x14ac:dyDescent="0.35">
      <c r="D842" s="16"/>
      <c r="E842" s="16"/>
      <c r="F842" s="16"/>
      <c r="G842" s="16"/>
      <c r="H842" s="34"/>
      <c r="I842" s="16"/>
    </row>
    <row r="843" spans="4:9" ht="15" customHeight="1" x14ac:dyDescent="0.35">
      <c r="D843" s="16"/>
      <c r="E843" s="16"/>
      <c r="F843" s="16"/>
      <c r="G843" s="16"/>
      <c r="H843" s="34"/>
      <c r="I843" s="16"/>
    </row>
    <row r="844" spans="4:9" ht="15" customHeight="1" x14ac:dyDescent="0.35">
      <c r="D844" s="16"/>
      <c r="E844" s="16"/>
      <c r="F844" s="16"/>
      <c r="G844" s="16"/>
      <c r="H844" s="34"/>
      <c r="I844" s="16"/>
    </row>
  </sheetData>
  <autoFilter ref="B1:I791" xr:uid="{00000000-0009-0000-0000-000003000000}"/>
  <sortState xmlns:xlrd2="http://schemas.microsoft.com/office/spreadsheetml/2017/richdata2" ref="A2:J2000">
    <sortCondition ref="F2:F2000"/>
    <sortCondition descending="1" ref="A2:A2000"/>
    <sortCondition ref="B2:B2000"/>
    <sortCondition ref="E2:E2000"/>
  </sortState>
  <phoneticPr fontId="2" type="noConversion"/>
  <dataValidations xWindow="657" yWindow="278" count="3">
    <dataValidation type="list" allowBlank="1" showInputMessage="1" showErrorMessage="1" promptTitle="Owner Name" prompt="Select your name from the drop-down list_x000a_" sqref="G1:G1048576" xr:uid="{00000000-0002-0000-0300-000000000000}">
      <formula1>Owners</formula1>
    </dataValidation>
    <dataValidation allowBlank="1" showInputMessage="1" showErrorMessage="1" promptTitle="Bid amount" prompt="To make a bid of £100k enter 0.1, £1.1m enter 1.1, £5m enter 5.0, etc_x000a_" sqref="H1:H1048576" xr:uid="{00000000-0002-0000-0300-000001000000}"/>
    <dataValidation allowBlank="1" showInputMessage="1" showErrorMessage="1" promptTitle="Player release" prompt="If a successful bid will result in you exceeding the maximum number of 18 squad players, you must release one of your existing players.  " sqref="I1:I1048576" xr:uid="{00000000-0002-0000-0300-000002000000}"/>
  </dataValidations>
  <printOptions gridLines="1"/>
  <pageMargins left="0.74803149606299213" right="0.74803149606299213" top="0.98425196850393704" bottom="0.98425196850393704" header="0.51181102362204722" footer="0.51181102362204722"/>
  <pageSetup fitToHeight="20" orientation="portrait" r:id="rId1"/>
  <headerFooter alignWithMargins="0">
    <oddHeader>&amp;L&amp;D&amp;C&amp;F&amp;R&amp;P of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16"/>
  <sheetViews>
    <sheetView workbookViewId="0"/>
  </sheetViews>
  <sheetFormatPr defaultRowHeight="12.75" x14ac:dyDescent="0.35"/>
  <cols>
    <col min="1" max="1" width="16.3984375" customWidth="1"/>
  </cols>
  <sheetData>
    <row r="1" spans="1:1" x14ac:dyDescent="0.35">
      <c r="A1" t="s">
        <v>6</v>
      </c>
    </row>
    <row r="2" spans="1:1" x14ac:dyDescent="0.35">
      <c r="A2" t="s">
        <v>7</v>
      </c>
    </row>
    <row r="3" spans="1:1" x14ac:dyDescent="0.35">
      <c r="A3" t="s">
        <v>8</v>
      </c>
    </row>
    <row r="4" spans="1:1" x14ac:dyDescent="0.35">
      <c r="A4" t="s">
        <v>9</v>
      </c>
    </row>
    <row r="5" spans="1:1" x14ac:dyDescent="0.35">
      <c r="A5" t="s">
        <v>10</v>
      </c>
    </row>
    <row r="6" spans="1:1" x14ac:dyDescent="0.35">
      <c r="A6" t="s">
        <v>11</v>
      </c>
    </row>
    <row r="7" spans="1:1" x14ac:dyDescent="0.35">
      <c r="A7" t="s">
        <v>12</v>
      </c>
    </row>
    <row r="8" spans="1:1" x14ac:dyDescent="0.35">
      <c r="A8" t="s">
        <v>13</v>
      </c>
    </row>
    <row r="9" spans="1:1" x14ac:dyDescent="0.35">
      <c r="A9" t="s">
        <v>14</v>
      </c>
    </row>
    <row r="10" spans="1:1" x14ac:dyDescent="0.35">
      <c r="A10" t="s">
        <v>15</v>
      </c>
    </row>
    <row r="11" spans="1:1" x14ac:dyDescent="0.35">
      <c r="A11" t="s">
        <v>16</v>
      </c>
    </row>
    <row r="12" spans="1:1" x14ac:dyDescent="0.35">
      <c r="A12" t="s">
        <v>17</v>
      </c>
    </row>
    <row r="13" spans="1:1" x14ac:dyDescent="0.35">
      <c r="A13" t="s">
        <v>18</v>
      </c>
    </row>
    <row r="14" spans="1:1" x14ac:dyDescent="0.35">
      <c r="A14" t="s">
        <v>19</v>
      </c>
    </row>
    <row r="15" spans="1:1" x14ac:dyDescent="0.35">
      <c r="A15" t="s">
        <v>20</v>
      </c>
    </row>
    <row r="16" spans="1:1" x14ac:dyDescent="0.35">
      <c r="A16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L1048573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ColWidth="8.1328125" defaultRowHeight="12.75" x14ac:dyDescent="0.35"/>
  <cols>
    <col min="1" max="1" width="12" style="57" customWidth="1"/>
    <col min="2" max="2" width="7.86328125" style="9" customWidth="1"/>
    <col min="3" max="3" width="7.86328125" style="64" customWidth="1"/>
    <col min="4" max="4" width="7.86328125" style="9" customWidth="1"/>
    <col min="5" max="5" width="8.1328125" style="46" customWidth="1"/>
    <col min="6" max="6" width="27.1328125" style="46" customWidth="1"/>
    <col min="7" max="7" width="22.3984375" style="46" customWidth="1"/>
    <col min="8" max="8" width="19.53125" style="46" customWidth="1"/>
    <col min="9" max="9" width="9.86328125" style="10" customWidth="1"/>
    <col min="10" max="10" width="29.59765625" style="46" customWidth="1"/>
    <col min="11" max="11" width="8.1328125" style="84"/>
    <col min="12" max="12" width="10.86328125" style="46" customWidth="1"/>
    <col min="13" max="16384" width="8.1328125" style="46"/>
  </cols>
  <sheetData>
    <row r="1" spans="1:12" ht="33.4" customHeight="1" x14ac:dyDescent="0.35">
      <c r="A1" s="24"/>
      <c r="B1" s="35"/>
      <c r="C1" s="63"/>
      <c r="D1" s="35"/>
      <c r="E1" s="109" t="str">
        <f>CONCATENATE(AuctionName," - Results")</f>
        <v>DL22- R6 - Mopup #6 - Results</v>
      </c>
      <c r="F1" s="110"/>
      <c r="G1" s="110"/>
      <c r="H1" s="110"/>
      <c r="I1" s="110"/>
      <c r="J1" s="56"/>
    </row>
    <row r="2" spans="1:12" ht="30.6" customHeight="1" x14ac:dyDescent="0.35">
      <c r="A2" s="59" t="s">
        <v>33</v>
      </c>
      <c r="B2" s="60" t="s">
        <v>39</v>
      </c>
      <c r="C2" s="60" t="s">
        <v>37</v>
      </c>
      <c r="D2" s="60" t="s">
        <v>38</v>
      </c>
      <c r="E2" s="61" t="s">
        <v>1</v>
      </c>
      <c r="F2" s="61" t="s">
        <v>0</v>
      </c>
      <c r="G2" s="61" t="s">
        <v>2</v>
      </c>
      <c r="H2" s="61" t="s">
        <v>3</v>
      </c>
      <c r="I2" s="65" t="s">
        <v>4</v>
      </c>
      <c r="J2" s="62" t="s">
        <v>41</v>
      </c>
      <c r="K2" s="104" t="s">
        <v>1029</v>
      </c>
      <c r="L2" s="92" t="s">
        <v>339</v>
      </c>
    </row>
    <row r="3" spans="1:12" ht="15" customHeight="1" x14ac:dyDescent="0.35">
      <c r="A3" s="32"/>
      <c r="B3" s="37" t="str">
        <f>IF($C3="","",INDEX(Players!A:A,MATCH($C3,Players!$C:$C,0)))</f>
        <v/>
      </c>
      <c r="C3" s="82"/>
      <c r="D3" s="37" t="str">
        <f>IF($C3="","",INDEX(Players!B:B,MATCH($C3,Players!$C:$C,0)))</f>
        <v/>
      </c>
      <c r="E3" s="83" t="str">
        <f>IF($C3="","",INDEX(Players!D:D,MATCH($C3,Players!$C:$C,0)))</f>
        <v/>
      </c>
      <c r="F3" s="83" t="str">
        <f>IF($C3="","",INDEX(Players!E:E,MATCH($C3,Players!$C:$C,0)))</f>
        <v/>
      </c>
      <c r="G3" s="83" t="str">
        <f>IF($C3="","",INDEX(Players!F:F,MATCH($C3,Players!$C:$C,0)))</f>
        <v/>
      </c>
      <c r="H3" s="83"/>
      <c r="I3" s="85"/>
      <c r="J3" s="83"/>
      <c r="K3" s="84">
        <f t="shared" ref="K3:K34" si="0">IF(C3="",0,IF(A3="",0,I3))</f>
        <v>0</v>
      </c>
    </row>
    <row r="4" spans="1:12" ht="15" customHeight="1" x14ac:dyDescent="0.35">
      <c r="A4" s="32"/>
      <c r="B4" s="37" t="str">
        <f>IF($C4="","",INDEX(Players!A:A,MATCH($C4,Players!$C:$C,0)))</f>
        <v/>
      </c>
      <c r="C4" s="82"/>
      <c r="D4" s="37" t="str">
        <f>IF($C4="","",INDEX(Players!B:B,MATCH($C4,Players!$C:$C,0)))</f>
        <v/>
      </c>
      <c r="E4" s="83" t="str">
        <f>IF($C4="","",INDEX(Players!D:D,MATCH($C4,Players!$C:$C,0)))</f>
        <v/>
      </c>
      <c r="F4" s="83" t="str">
        <f>IF($C4="","",INDEX(Players!E:E,MATCH($C4,Players!$C:$C,0)))</f>
        <v/>
      </c>
      <c r="G4" s="83" t="str">
        <f>IF($C4="","",INDEX(Players!F:F,MATCH($C4,Players!$C:$C,0)))</f>
        <v/>
      </c>
      <c r="H4" s="83"/>
      <c r="I4" s="85"/>
      <c r="J4" s="83"/>
      <c r="K4" s="84">
        <f t="shared" si="0"/>
        <v>0</v>
      </c>
    </row>
    <row r="5" spans="1:12" ht="15" customHeight="1" x14ac:dyDescent="0.35">
      <c r="A5" s="32"/>
      <c r="B5" s="37" t="str">
        <f>IF($C5="","",INDEX(Players!A:A,MATCH($C5,Players!$C:$C,0)))</f>
        <v/>
      </c>
      <c r="C5" s="82"/>
      <c r="D5" s="37" t="str">
        <f>IF($C5="","",INDEX(Players!B:B,MATCH($C5,Players!$C:$C,0)))</f>
        <v/>
      </c>
      <c r="E5" s="83" t="str">
        <f>IF($C5="","",INDEX(Players!D:D,MATCH($C5,Players!$C:$C,0)))</f>
        <v/>
      </c>
      <c r="F5" s="83" t="str">
        <f>IF($C5="","",INDEX(Players!E:E,MATCH($C5,Players!$C:$C,0)))</f>
        <v/>
      </c>
      <c r="G5" s="83" t="str">
        <f>IF($C5="","",INDEX(Players!F:F,MATCH($C5,Players!$C:$C,0)))</f>
        <v/>
      </c>
      <c r="H5" s="83"/>
      <c r="I5" s="85"/>
      <c r="J5" s="83"/>
      <c r="K5" s="84">
        <f t="shared" si="0"/>
        <v>0</v>
      </c>
    </row>
    <row r="6" spans="1:12" ht="15" customHeight="1" x14ac:dyDescent="0.35">
      <c r="A6" s="32"/>
      <c r="B6" s="37" t="str">
        <f>IF($C6="","",INDEX(Players!A:A,MATCH($C6,Players!$C:$C,0)))</f>
        <v/>
      </c>
      <c r="C6" s="82"/>
      <c r="D6" s="37" t="str">
        <f>IF($C6="","",INDEX(Players!B:B,MATCH($C6,Players!$C:$C,0)))</f>
        <v/>
      </c>
      <c r="E6" s="83" t="str">
        <f>IF($C6="","",INDEX(Players!D:D,MATCH($C6,Players!$C:$C,0)))</f>
        <v/>
      </c>
      <c r="F6" s="83" t="str">
        <f>IF($C6="","",INDEX(Players!E:E,MATCH($C6,Players!$C:$C,0)))</f>
        <v/>
      </c>
      <c r="G6" s="83" t="str">
        <f>IF($C6="","",INDEX(Players!F:F,MATCH($C6,Players!$C:$C,0)))</f>
        <v/>
      </c>
      <c r="H6" s="83"/>
      <c r="I6" s="85"/>
      <c r="J6" s="83"/>
      <c r="K6" s="84">
        <f t="shared" si="0"/>
        <v>0</v>
      </c>
    </row>
    <row r="7" spans="1:12" ht="15" customHeight="1" x14ac:dyDescent="0.35">
      <c r="A7" s="32"/>
      <c r="B7" s="37" t="str">
        <f>IF($C7="","",INDEX(Players!A:A,MATCH($C7,Players!$C:$C,0)))</f>
        <v/>
      </c>
      <c r="C7" s="82"/>
      <c r="D7" s="37" t="str">
        <f>IF($C7="","",INDEX(Players!B:B,MATCH($C7,Players!$C:$C,0)))</f>
        <v/>
      </c>
      <c r="E7" s="83" t="str">
        <f>IF($C7="","",INDEX(Players!D:D,MATCH($C7,Players!$C:$C,0)))</f>
        <v/>
      </c>
      <c r="F7" s="83" t="str">
        <f>IF($C7="","",INDEX(Players!E:E,MATCH($C7,Players!$C:$C,0)))</f>
        <v/>
      </c>
      <c r="G7" s="83" t="str">
        <f>IF($C7="","",INDEX(Players!F:F,MATCH($C7,Players!$C:$C,0)))</f>
        <v/>
      </c>
      <c r="H7" s="83"/>
      <c r="I7" s="85"/>
      <c r="J7" s="83"/>
      <c r="K7" s="84">
        <f t="shared" si="0"/>
        <v>0</v>
      </c>
      <c r="L7" s="103"/>
    </row>
    <row r="8" spans="1:12" ht="15" customHeight="1" x14ac:dyDescent="0.35">
      <c r="A8" s="32"/>
      <c r="B8" s="37" t="str">
        <f>IF($C8="","",INDEX(Players!A:A,MATCH($C8,Players!$C:$C,0)))</f>
        <v/>
      </c>
      <c r="C8" s="82"/>
      <c r="D8" s="37" t="str">
        <f>IF($C8="","",INDEX(Players!B:B,MATCH($C8,Players!$C:$C,0)))</f>
        <v/>
      </c>
      <c r="E8" s="83" t="str">
        <f>IF($C8="","",INDEX(Players!D:D,MATCH($C8,Players!$C:$C,0)))</f>
        <v/>
      </c>
      <c r="F8" s="83" t="str">
        <f>IF($C8="","",INDEX(Players!E:E,MATCH($C8,Players!$C:$C,0)))</f>
        <v/>
      </c>
      <c r="G8" s="83" t="str">
        <f>IF($C8="","",INDEX(Players!F:F,MATCH($C8,Players!$C:$C,0)))</f>
        <v/>
      </c>
      <c r="H8" s="83"/>
      <c r="I8" s="85"/>
      <c r="J8" s="83"/>
      <c r="K8" s="84">
        <f t="shared" si="0"/>
        <v>0</v>
      </c>
      <c r="L8" s="103"/>
    </row>
    <row r="9" spans="1:12" ht="15" customHeight="1" x14ac:dyDescent="0.35">
      <c r="A9" s="32"/>
      <c r="B9" s="37" t="str">
        <f>IF($C9="","",INDEX(Players!A:A,MATCH($C9,Players!$C:$C,0)))</f>
        <v/>
      </c>
      <c r="C9" s="82"/>
      <c r="D9" s="37" t="str">
        <f>IF($C9="","",INDEX(Players!B:B,MATCH($C9,Players!$C:$C,0)))</f>
        <v/>
      </c>
      <c r="E9" s="83" t="str">
        <f>IF($C9="","",INDEX(Players!D:D,MATCH($C9,Players!$C:$C,0)))</f>
        <v/>
      </c>
      <c r="F9" s="83" t="str">
        <f>IF($C9="","",INDEX(Players!E:E,MATCH($C9,Players!$C:$C,0)))</f>
        <v/>
      </c>
      <c r="G9" s="83" t="str">
        <f>IF($C9="","",INDEX(Players!F:F,MATCH($C9,Players!$C:$C,0)))</f>
        <v/>
      </c>
      <c r="H9" s="83"/>
      <c r="I9" s="85"/>
      <c r="J9" s="83"/>
      <c r="K9" s="84">
        <f t="shared" si="0"/>
        <v>0</v>
      </c>
      <c r="L9" s="103"/>
    </row>
    <row r="10" spans="1:12" ht="15" customHeight="1" x14ac:dyDescent="0.35">
      <c r="A10" s="32"/>
      <c r="B10" s="37" t="str">
        <f>IF($C10="","",INDEX(Players!A:A,MATCH($C10,Players!$C:$C,0)))</f>
        <v/>
      </c>
      <c r="C10" s="82"/>
      <c r="D10" s="37" t="str">
        <f>IF($C10="","",INDEX(Players!B:B,MATCH($C10,Players!$C:$C,0)))</f>
        <v/>
      </c>
      <c r="E10" s="83" t="str">
        <f>IF($C10="","",INDEX(Players!D:D,MATCH($C10,Players!$C:$C,0)))</f>
        <v/>
      </c>
      <c r="F10" s="83" t="str">
        <f>IF($C10="","",INDEX(Players!E:E,MATCH($C10,Players!$C:$C,0)))</f>
        <v/>
      </c>
      <c r="G10" s="83" t="str">
        <f>IF($C10="","",INDEX(Players!F:F,MATCH($C10,Players!$C:$C,0)))</f>
        <v/>
      </c>
      <c r="H10" s="83"/>
      <c r="I10" s="85"/>
      <c r="J10" s="83"/>
      <c r="K10" s="84">
        <f t="shared" si="0"/>
        <v>0</v>
      </c>
    </row>
    <row r="11" spans="1:12" ht="15" customHeight="1" x14ac:dyDescent="0.35">
      <c r="A11" s="32"/>
      <c r="B11" s="37" t="str">
        <f>IF($C11="","",INDEX(Players!A:A,MATCH($C11,Players!$C:$C,0)))</f>
        <v/>
      </c>
      <c r="C11" s="82"/>
      <c r="D11" s="37" t="str">
        <f>IF($C11="","",INDEX(Players!B:B,MATCH($C11,Players!$C:$C,0)))</f>
        <v/>
      </c>
      <c r="E11" s="83" t="str">
        <f>IF($C11="","",INDEX(Players!D:D,MATCH($C11,Players!$C:$C,0)))</f>
        <v/>
      </c>
      <c r="F11" s="83" t="str">
        <f>IF($C11="","",INDEX(Players!E:E,MATCH($C11,Players!$C:$C,0)))</f>
        <v/>
      </c>
      <c r="G11" s="83" t="str">
        <f>IF($C11="","",INDEX(Players!F:F,MATCH($C11,Players!$C:$C,0)))</f>
        <v/>
      </c>
      <c r="H11" s="83"/>
      <c r="I11" s="85"/>
      <c r="J11" s="83"/>
      <c r="K11" s="84">
        <f t="shared" si="0"/>
        <v>0</v>
      </c>
    </row>
    <row r="12" spans="1:12" ht="15" customHeight="1" x14ac:dyDescent="0.35">
      <c r="A12" s="32"/>
      <c r="B12" s="37" t="str">
        <f>IF($C12="","",INDEX(Players!A:A,MATCH($C12,Players!$C:$C,0)))</f>
        <v/>
      </c>
      <c r="C12" s="82"/>
      <c r="D12" s="37" t="str">
        <f>IF($C12="","",INDEX(Players!B:B,MATCH($C12,Players!$C:$C,0)))</f>
        <v/>
      </c>
      <c r="E12" s="83" t="str">
        <f>IF($C12="","",INDEX(Players!D:D,MATCH($C12,Players!$C:$C,0)))</f>
        <v/>
      </c>
      <c r="F12" s="83" t="str">
        <f>IF($C12="","",INDEX(Players!E:E,MATCH($C12,Players!$C:$C,0)))</f>
        <v/>
      </c>
      <c r="G12" s="83" t="str">
        <f>IF($C12="","",INDEX(Players!F:F,MATCH($C12,Players!$C:$C,0)))</f>
        <v/>
      </c>
      <c r="H12" s="83"/>
      <c r="I12" s="85"/>
      <c r="J12" s="83"/>
      <c r="K12" s="84">
        <f t="shared" si="0"/>
        <v>0</v>
      </c>
    </row>
    <row r="13" spans="1:12" ht="15" customHeight="1" x14ac:dyDescent="0.35">
      <c r="A13" s="32"/>
      <c r="B13" s="37" t="str">
        <f>IF($C13="","",INDEX(Players!A:A,MATCH($C13,Players!$C:$C,0)))</f>
        <v/>
      </c>
      <c r="C13" s="82"/>
      <c r="D13" s="37" t="str">
        <f>IF($C13="","",INDEX(Players!B:B,MATCH($C13,Players!$C:$C,0)))</f>
        <v/>
      </c>
      <c r="E13" s="83" t="str">
        <f>IF($C13="","",INDEX(Players!D:D,MATCH($C13,Players!$C:$C,0)))</f>
        <v/>
      </c>
      <c r="F13" s="83" t="str">
        <f>IF($C13="","",INDEX(Players!E:E,MATCH($C13,Players!$C:$C,0)))</f>
        <v/>
      </c>
      <c r="G13" s="83" t="str">
        <f>IF($C13="","",INDEX(Players!F:F,MATCH($C13,Players!$C:$C,0)))</f>
        <v/>
      </c>
      <c r="H13" s="83"/>
      <c r="I13" s="85"/>
      <c r="J13" s="83"/>
      <c r="K13" s="84">
        <f t="shared" si="0"/>
        <v>0</v>
      </c>
      <c r="L13" s="103"/>
    </row>
    <row r="14" spans="1:12" ht="15" customHeight="1" x14ac:dyDescent="0.35">
      <c r="A14" s="32"/>
      <c r="B14" s="37" t="str">
        <f>IF($C14="","",INDEX(Players!A:A,MATCH($C14,Players!$C:$C,0)))</f>
        <v/>
      </c>
      <c r="C14" s="82"/>
      <c r="D14" s="37" t="str">
        <f>IF($C14="","",INDEX(Players!B:B,MATCH($C14,Players!$C:$C,0)))</f>
        <v/>
      </c>
      <c r="E14" s="83" t="str">
        <f>IF($C14="","",INDEX(Players!D:D,MATCH($C14,Players!$C:$C,0)))</f>
        <v/>
      </c>
      <c r="F14" s="83" t="str">
        <f>IF($C14="","",INDEX(Players!E:E,MATCH($C14,Players!$C:$C,0)))</f>
        <v/>
      </c>
      <c r="G14" s="83" t="str">
        <f>IF($C14="","",INDEX(Players!F:F,MATCH($C14,Players!$C:$C,0)))</f>
        <v/>
      </c>
      <c r="H14" s="83"/>
      <c r="I14" s="85"/>
      <c r="J14" s="83"/>
      <c r="K14" s="84">
        <f t="shared" si="0"/>
        <v>0</v>
      </c>
      <c r="L14" s="103"/>
    </row>
    <row r="15" spans="1:12" ht="15" customHeight="1" x14ac:dyDescent="0.35">
      <c r="A15" s="32"/>
      <c r="B15" s="37" t="str">
        <f>IF($C15="","",INDEX(Players!A:A,MATCH($C15,Players!$C:$C,0)))</f>
        <v/>
      </c>
      <c r="C15" s="82"/>
      <c r="D15" s="37" t="str">
        <f>IF($C15="","",INDEX(Players!B:B,MATCH($C15,Players!$C:$C,0)))</f>
        <v/>
      </c>
      <c r="E15" s="83" t="str">
        <f>IF($C15="","",INDEX(Players!D:D,MATCH($C15,Players!$C:$C,0)))</f>
        <v/>
      </c>
      <c r="F15" s="83" t="str">
        <f>IF($C15="","",INDEX(Players!E:E,MATCH($C15,Players!$C:$C,0)))</f>
        <v/>
      </c>
      <c r="G15" s="83" t="str">
        <f>IF($C15="","",INDEX(Players!F:F,MATCH($C15,Players!$C:$C,0)))</f>
        <v/>
      </c>
      <c r="H15" s="83"/>
      <c r="I15" s="85"/>
      <c r="J15" s="83"/>
      <c r="K15" s="84">
        <f t="shared" si="0"/>
        <v>0</v>
      </c>
      <c r="L15" s="103"/>
    </row>
    <row r="16" spans="1:12" ht="15" customHeight="1" x14ac:dyDescent="0.35">
      <c r="A16" s="32"/>
      <c r="B16" s="37" t="str">
        <f>IF($C16="","",INDEX(Players!A:A,MATCH($C16,Players!$C:$C,0)))</f>
        <v/>
      </c>
      <c r="C16" s="82"/>
      <c r="D16" s="37" t="str">
        <f>IF($C16="","",INDEX(Players!B:B,MATCH($C16,Players!$C:$C,0)))</f>
        <v/>
      </c>
      <c r="E16" s="83" t="str">
        <f>IF($C16="","",INDEX(Players!D:D,MATCH($C16,Players!$C:$C,0)))</f>
        <v/>
      </c>
      <c r="F16" s="83" t="str">
        <f>IF($C16="","",INDEX(Players!E:E,MATCH($C16,Players!$C:$C,0)))</f>
        <v/>
      </c>
      <c r="G16" s="83" t="str">
        <f>IF($C16="","",INDEX(Players!F:F,MATCH($C16,Players!$C:$C,0)))</f>
        <v/>
      </c>
      <c r="H16" s="83"/>
      <c r="I16" s="85"/>
      <c r="J16" s="83"/>
      <c r="K16" s="84">
        <f t="shared" si="0"/>
        <v>0</v>
      </c>
      <c r="L16" s="103"/>
    </row>
    <row r="17" spans="1:12" ht="15" customHeight="1" x14ac:dyDescent="0.35">
      <c r="A17" s="32"/>
      <c r="B17" s="37" t="str">
        <f>IF($C17="","",INDEX(Players!A:A,MATCH($C17,Players!$C:$C,0)))</f>
        <v/>
      </c>
      <c r="C17" s="82"/>
      <c r="D17" s="37" t="str">
        <f>IF($C17="","",INDEX(Players!B:B,MATCH($C17,Players!$C:$C,0)))</f>
        <v/>
      </c>
      <c r="E17" s="83" t="str">
        <f>IF($C17="","",INDEX(Players!D:D,MATCH($C17,Players!$C:$C,0)))</f>
        <v/>
      </c>
      <c r="F17" s="83" t="str">
        <f>IF($C17="","",INDEX(Players!E:E,MATCH($C17,Players!$C:$C,0)))</f>
        <v/>
      </c>
      <c r="G17" s="83" t="str">
        <f>IF($C17="","",INDEX(Players!F:F,MATCH($C17,Players!$C:$C,0)))</f>
        <v/>
      </c>
      <c r="H17" s="83"/>
      <c r="I17" s="85"/>
      <c r="J17" s="83"/>
      <c r="K17" s="84">
        <f t="shared" si="0"/>
        <v>0</v>
      </c>
      <c r="L17" s="103"/>
    </row>
    <row r="18" spans="1:12" ht="15" customHeight="1" x14ac:dyDescent="0.35">
      <c r="A18" s="32"/>
      <c r="B18" s="37" t="str">
        <f>IF($C18="","",INDEX(Players!A:A,MATCH($C18,Players!$C:$C,0)))</f>
        <v/>
      </c>
      <c r="C18" s="82"/>
      <c r="D18" s="37" t="str">
        <f>IF($C18="","",INDEX(Players!B:B,MATCH($C18,Players!$C:$C,0)))</f>
        <v/>
      </c>
      <c r="E18" s="83" t="str">
        <f>IF($C18="","",INDEX(Players!D:D,MATCH($C18,Players!$C:$C,0)))</f>
        <v/>
      </c>
      <c r="F18" s="83" t="str">
        <f>IF($C18="","",INDEX(Players!E:E,MATCH($C18,Players!$C:$C,0)))</f>
        <v/>
      </c>
      <c r="G18" s="83" t="str">
        <f>IF($C18="","",INDEX(Players!F:F,MATCH($C18,Players!$C:$C,0)))</f>
        <v/>
      </c>
      <c r="H18" s="83"/>
      <c r="I18" s="85"/>
      <c r="J18" s="83"/>
      <c r="K18" s="84">
        <f t="shared" si="0"/>
        <v>0</v>
      </c>
      <c r="L18" s="103"/>
    </row>
    <row r="19" spans="1:12" ht="15" customHeight="1" x14ac:dyDescent="0.35">
      <c r="A19" s="32"/>
      <c r="B19" s="37" t="str">
        <f>IF($C19="","",INDEX(Players!A:A,MATCH($C19,Players!$C:$C,0)))</f>
        <v/>
      </c>
      <c r="C19" s="82"/>
      <c r="D19" s="37" t="str">
        <f>IF($C19="","",INDEX(Players!B:B,MATCH($C19,Players!$C:$C,0)))</f>
        <v/>
      </c>
      <c r="E19" s="83" t="str">
        <f>IF($C19="","",INDEX(Players!D:D,MATCH($C19,Players!$C:$C,0)))</f>
        <v/>
      </c>
      <c r="F19" s="83" t="str">
        <f>IF($C19="","",INDEX(Players!E:E,MATCH($C19,Players!$C:$C,0)))</f>
        <v/>
      </c>
      <c r="G19" s="83" t="str">
        <f>IF($C19="","",INDEX(Players!F:F,MATCH($C19,Players!$C:$C,0)))</f>
        <v/>
      </c>
      <c r="H19" s="83"/>
      <c r="I19" s="85"/>
      <c r="J19" s="83"/>
      <c r="K19" s="84">
        <f t="shared" si="0"/>
        <v>0</v>
      </c>
    </row>
    <row r="20" spans="1:12" ht="15" customHeight="1" x14ac:dyDescent="0.35">
      <c r="A20" s="32"/>
      <c r="B20" s="37" t="str">
        <f>IF($C20="","",INDEX(Players!A:A,MATCH($C20,Players!$C:$C,0)))</f>
        <v/>
      </c>
      <c r="C20" s="82"/>
      <c r="D20" s="37" t="str">
        <f>IF($C20="","",INDEX(Players!B:B,MATCH($C20,Players!$C:$C,0)))</f>
        <v/>
      </c>
      <c r="E20" s="83" t="str">
        <f>IF($C20="","",INDEX(Players!D:D,MATCH($C20,Players!$C:$C,0)))</f>
        <v/>
      </c>
      <c r="F20" s="83" t="str">
        <f>IF($C20="","",INDEX(Players!E:E,MATCH($C20,Players!$C:$C,0)))</f>
        <v/>
      </c>
      <c r="G20" s="83" t="str">
        <f>IF($C20="","",INDEX(Players!F:F,MATCH($C20,Players!$C:$C,0)))</f>
        <v/>
      </c>
      <c r="H20" s="83"/>
      <c r="I20" s="85"/>
      <c r="J20" s="83"/>
      <c r="K20" s="84">
        <f t="shared" si="0"/>
        <v>0</v>
      </c>
    </row>
    <row r="21" spans="1:12" ht="15" customHeight="1" x14ac:dyDescent="0.35">
      <c r="A21" s="32"/>
      <c r="B21" s="37" t="str">
        <f>IF($C21="","",INDEX(Players!A:A,MATCH($C21,Players!$C:$C,0)))</f>
        <v/>
      </c>
      <c r="C21" s="82"/>
      <c r="D21" s="37" t="str">
        <f>IF($C21="","",INDEX(Players!B:B,MATCH($C21,Players!$C:$C,0)))</f>
        <v/>
      </c>
      <c r="E21" s="83" t="str">
        <f>IF($C21="","",INDEX(Players!D:D,MATCH($C21,Players!$C:$C,0)))</f>
        <v/>
      </c>
      <c r="F21" s="83" t="str">
        <f>IF($C21="","",INDEX(Players!E:E,MATCH($C21,Players!$C:$C,0)))</f>
        <v/>
      </c>
      <c r="G21" s="83" t="str">
        <f>IF($C21="","",INDEX(Players!F:F,MATCH($C21,Players!$C:$C,0)))</f>
        <v/>
      </c>
      <c r="H21" s="83"/>
      <c r="I21" s="85"/>
      <c r="J21" s="83"/>
      <c r="K21" s="84">
        <f t="shared" si="0"/>
        <v>0</v>
      </c>
    </row>
    <row r="22" spans="1:12" ht="15" customHeight="1" x14ac:dyDescent="0.35">
      <c r="A22" s="32"/>
      <c r="B22" s="37" t="str">
        <f>IF($C22="","",INDEX(Players!A:A,MATCH($C22,Players!$C:$C,0)))</f>
        <v/>
      </c>
      <c r="C22" s="82"/>
      <c r="D22" s="37" t="str">
        <f>IF($C22="","",INDEX(Players!B:B,MATCH($C22,Players!$C:$C,0)))</f>
        <v/>
      </c>
      <c r="E22" s="83" t="str">
        <f>IF($C22="","",INDEX(Players!D:D,MATCH($C22,Players!$C:$C,0)))</f>
        <v/>
      </c>
      <c r="F22" s="83" t="str">
        <f>IF($C22="","",INDEX(Players!E:E,MATCH($C22,Players!$C:$C,0)))</f>
        <v/>
      </c>
      <c r="G22" s="83" t="str">
        <f>IF($C22="","",INDEX(Players!F:F,MATCH($C22,Players!$C:$C,0)))</f>
        <v/>
      </c>
      <c r="H22" s="83"/>
      <c r="I22" s="85"/>
      <c r="J22" s="83"/>
      <c r="K22" s="84">
        <f t="shared" si="0"/>
        <v>0</v>
      </c>
    </row>
    <row r="23" spans="1:12" ht="15" customHeight="1" x14ac:dyDescent="0.35">
      <c r="A23" s="32"/>
      <c r="B23" s="37" t="str">
        <f>IF($C23="","",INDEX(Players!A:A,MATCH($C23,Players!$C:$C,0)))</f>
        <v/>
      </c>
      <c r="C23" s="82"/>
      <c r="D23" s="37" t="str">
        <f>IF($C23="","",INDEX(Players!B:B,MATCH($C23,Players!$C:$C,0)))</f>
        <v/>
      </c>
      <c r="E23" s="83" t="str">
        <f>IF($C23="","",INDEX(Players!D:D,MATCH($C23,Players!$C:$C,0)))</f>
        <v/>
      </c>
      <c r="F23" s="83" t="str">
        <f>IF($C23="","",INDEX(Players!E:E,MATCH($C23,Players!$C:$C,0)))</f>
        <v/>
      </c>
      <c r="G23" s="83" t="str">
        <f>IF($C23="","",INDEX(Players!F:F,MATCH($C23,Players!$C:$C,0)))</f>
        <v/>
      </c>
      <c r="H23" s="83"/>
      <c r="I23" s="85"/>
      <c r="J23" s="83"/>
      <c r="K23" s="84">
        <f t="shared" si="0"/>
        <v>0</v>
      </c>
    </row>
    <row r="24" spans="1:12" ht="15" customHeight="1" x14ac:dyDescent="0.35">
      <c r="A24" s="32"/>
      <c r="B24" s="37" t="str">
        <f>IF($C24="","",INDEX(Players!A:A,MATCH($C24,Players!$C:$C,0)))</f>
        <v/>
      </c>
      <c r="C24" s="82"/>
      <c r="D24" s="37" t="str">
        <f>IF($C24="","",INDEX(Players!B:B,MATCH($C24,Players!$C:$C,0)))</f>
        <v/>
      </c>
      <c r="E24" s="83" t="str">
        <f>IF($C24="","",INDEX(Players!D:D,MATCH($C24,Players!$C:$C,0)))</f>
        <v/>
      </c>
      <c r="F24" s="83" t="str">
        <f>IF($C24="","",INDEX(Players!E:E,MATCH($C24,Players!$C:$C,0)))</f>
        <v/>
      </c>
      <c r="G24" s="83" t="str">
        <f>IF($C24="","",INDEX(Players!F:F,MATCH($C24,Players!$C:$C,0)))</f>
        <v/>
      </c>
      <c r="H24" s="83"/>
      <c r="I24" s="85"/>
      <c r="J24" s="83"/>
      <c r="K24" s="84">
        <f t="shared" si="0"/>
        <v>0</v>
      </c>
    </row>
    <row r="25" spans="1:12" ht="15" customHeight="1" x14ac:dyDescent="0.35">
      <c r="A25" s="32"/>
      <c r="B25" s="37" t="str">
        <f>IF($C25="","",INDEX(Players!A:A,MATCH($C25,Players!$C:$C,0)))</f>
        <v/>
      </c>
      <c r="C25" s="82"/>
      <c r="D25" s="37" t="str">
        <f>IF($C25="","",INDEX(Players!B:B,MATCH($C25,Players!$C:$C,0)))</f>
        <v/>
      </c>
      <c r="E25" s="83" t="str">
        <f>IF($C25="","",INDEX(Players!D:D,MATCH($C25,Players!$C:$C,0)))</f>
        <v/>
      </c>
      <c r="F25" s="83" t="str">
        <f>IF($C25="","",INDEX(Players!E:E,MATCH($C25,Players!$C:$C,0)))</f>
        <v/>
      </c>
      <c r="G25" s="83" t="str">
        <f>IF($C25="","",INDEX(Players!F:F,MATCH($C25,Players!$C:$C,0)))</f>
        <v/>
      </c>
      <c r="H25" s="83"/>
      <c r="I25" s="85"/>
      <c r="J25" s="83"/>
      <c r="K25" s="84">
        <f t="shared" si="0"/>
        <v>0</v>
      </c>
    </row>
    <row r="26" spans="1:12" ht="15" customHeight="1" x14ac:dyDescent="0.35">
      <c r="A26" s="32"/>
      <c r="B26" s="37" t="str">
        <f>IF($C26="","",INDEX(Players!A:A,MATCH($C26,Players!$C:$C,0)))</f>
        <v/>
      </c>
      <c r="C26" s="82"/>
      <c r="D26" s="37" t="str">
        <f>IF($C26="","",INDEX(Players!B:B,MATCH($C26,Players!$C:$C,0)))</f>
        <v/>
      </c>
      <c r="E26" s="83" t="str">
        <f>IF($C26="","",INDEX(Players!D:D,MATCH($C26,Players!$C:$C,0)))</f>
        <v/>
      </c>
      <c r="F26" s="83" t="str">
        <f>IF($C26="","",INDEX(Players!E:E,MATCH($C26,Players!$C:$C,0)))</f>
        <v/>
      </c>
      <c r="G26" s="83" t="str">
        <f>IF($C26="","",INDEX(Players!F:F,MATCH($C26,Players!$C:$C,0)))</f>
        <v/>
      </c>
      <c r="H26" s="83"/>
      <c r="I26" s="85"/>
      <c r="J26" s="83"/>
      <c r="K26" s="84">
        <f t="shared" si="0"/>
        <v>0</v>
      </c>
    </row>
    <row r="27" spans="1:12" ht="15" customHeight="1" x14ac:dyDescent="0.35">
      <c r="A27" s="32"/>
      <c r="B27" s="37" t="str">
        <f>IF($C27="","",INDEX(Players!A:A,MATCH($C27,Players!$C:$C,0)))</f>
        <v/>
      </c>
      <c r="C27" s="82"/>
      <c r="D27" s="37" t="str">
        <f>IF($C27="","",INDEX(Players!B:B,MATCH($C27,Players!$C:$C,0)))</f>
        <v/>
      </c>
      <c r="E27" s="83" t="str">
        <f>IF($C27="","",INDEX(Players!D:D,MATCH($C27,Players!$C:$C,0)))</f>
        <v/>
      </c>
      <c r="F27" s="83" t="str">
        <f>IF($C27="","",INDEX(Players!E:E,MATCH($C27,Players!$C:$C,0)))</f>
        <v/>
      </c>
      <c r="G27" s="83" t="str">
        <f>IF($C27="","",INDEX(Players!F:F,MATCH($C27,Players!$C:$C,0)))</f>
        <v/>
      </c>
      <c r="H27" s="83"/>
      <c r="I27" s="85"/>
      <c r="J27" s="83"/>
      <c r="K27" s="84">
        <f t="shared" si="0"/>
        <v>0</v>
      </c>
    </row>
    <row r="28" spans="1:12" ht="15" customHeight="1" x14ac:dyDescent="0.35">
      <c r="A28" s="32"/>
      <c r="B28" s="37" t="str">
        <f>IF($C28="","",INDEX(Players!A:A,MATCH($C28,Players!$C:$C,0)))</f>
        <v/>
      </c>
      <c r="C28" s="82"/>
      <c r="D28" s="37" t="str">
        <f>IF($C28="","",INDEX(Players!B:B,MATCH($C28,Players!$C:$C,0)))</f>
        <v/>
      </c>
      <c r="E28" s="83" t="str">
        <f>IF($C28="","",INDEX(Players!D:D,MATCH($C28,Players!$C:$C,0)))</f>
        <v/>
      </c>
      <c r="F28" s="83" t="str">
        <f>IF($C28="","",INDEX(Players!E:E,MATCH($C28,Players!$C:$C,0)))</f>
        <v/>
      </c>
      <c r="G28" s="83" t="str">
        <f>IF($C28="","",INDEX(Players!F:F,MATCH($C28,Players!$C:$C,0)))</f>
        <v/>
      </c>
      <c r="H28" s="83"/>
      <c r="I28" s="85"/>
      <c r="J28" s="83"/>
      <c r="K28" s="84">
        <f t="shared" si="0"/>
        <v>0</v>
      </c>
    </row>
    <row r="29" spans="1:12" ht="15" customHeight="1" x14ac:dyDescent="0.35">
      <c r="A29" s="32"/>
      <c r="B29" s="37" t="str">
        <f>IF($C29="","",INDEX(Players!A:A,MATCH($C29,Players!$C:$C,0)))</f>
        <v/>
      </c>
      <c r="C29" s="82"/>
      <c r="D29" s="37" t="str">
        <f>IF($C29="","",INDEX(Players!B:B,MATCH($C29,Players!$C:$C,0)))</f>
        <v/>
      </c>
      <c r="E29" s="83" t="str">
        <f>IF($C29="","",INDEX(Players!D:D,MATCH($C29,Players!$C:$C,0)))</f>
        <v/>
      </c>
      <c r="F29" s="83" t="str">
        <f>IF($C29="","",INDEX(Players!E:E,MATCH($C29,Players!$C:$C,0)))</f>
        <v/>
      </c>
      <c r="G29" s="83" t="str">
        <f>IF($C29="","",INDEX(Players!F:F,MATCH($C29,Players!$C:$C,0)))</f>
        <v/>
      </c>
      <c r="H29" s="83"/>
      <c r="I29" s="85"/>
      <c r="J29" s="83"/>
      <c r="K29" s="84">
        <f t="shared" si="0"/>
        <v>0</v>
      </c>
    </row>
    <row r="30" spans="1:12" ht="15" customHeight="1" x14ac:dyDescent="0.35">
      <c r="A30" s="32"/>
      <c r="B30" s="37" t="str">
        <f>IF($C30="","",INDEX(Players!A:A,MATCH($C30,Players!$C:$C,0)))</f>
        <v/>
      </c>
      <c r="C30" s="82"/>
      <c r="D30" s="37" t="str">
        <f>IF($C30="","",INDEX(Players!B:B,MATCH($C30,Players!$C:$C,0)))</f>
        <v/>
      </c>
      <c r="E30" s="83" t="str">
        <f>IF($C30="","",INDEX(Players!D:D,MATCH($C30,Players!$C:$C,0)))</f>
        <v/>
      </c>
      <c r="F30" s="83" t="str">
        <f>IF($C30="","",INDEX(Players!E:E,MATCH($C30,Players!$C:$C,0)))</f>
        <v/>
      </c>
      <c r="G30" s="83" t="str">
        <f>IF($C30="","",INDEX(Players!F:F,MATCH($C30,Players!$C:$C,0)))</f>
        <v/>
      </c>
      <c r="H30" s="83"/>
      <c r="I30" s="85"/>
      <c r="J30" s="83"/>
      <c r="K30" s="84">
        <f t="shared" si="0"/>
        <v>0</v>
      </c>
    </row>
    <row r="31" spans="1:12" ht="15" customHeight="1" x14ac:dyDescent="0.35">
      <c r="A31" s="32"/>
      <c r="B31" s="37" t="str">
        <f>IF($C31="","",INDEX(Players!A:A,MATCH($C31,Players!$C:$C,0)))</f>
        <v/>
      </c>
      <c r="C31" s="82"/>
      <c r="D31" s="37" t="str">
        <f>IF($C31="","",INDEX(Players!B:B,MATCH($C31,Players!$C:$C,0)))</f>
        <v/>
      </c>
      <c r="E31" s="83" t="str">
        <f>IF($C31="","",INDEX(Players!D:D,MATCH($C31,Players!$C:$C,0)))</f>
        <v/>
      </c>
      <c r="F31" s="83" t="str">
        <f>IF($C31="","",INDEX(Players!E:E,MATCH($C31,Players!$C:$C,0)))</f>
        <v/>
      </c>
      <c r="G31" s="83" t="str">
        <f>IF($C31="","",INDEX(Players!F:F,MATCH($C31,Players!$C:$C,0)))</f>
        <v/>
      </c>
      <c r="H31" s="83"/>
      <c r="I31" s="85"/>
      <c r="J31" s="83"/>
      <c r="K31" s="84">
        <f t="shared" si="0"/>
        <v>0</v>
      </c>
    </row>
    <row r="32" spans="1:12" ht="15" customHeight="1" x14ac:dyDescent="0.35">
      <c r="A32" s="32"/>
      <c r="B32" s="37" t="str">
        <f>IF($C32="","",INDEX(Players!A:A,MATCH($C32,Players!$C:$C,0)))</f>
        <v/>
      </c>
      <c r="C32" s="82"/>
      <c r="D32" s="37" t="str">
        <f>IF($C32="","",INDEX(Players!B:B,MATCH($C32,Players!$C:$C,0)))</f>
        <v/>
      </c>
      <c r="E32" s="83" t="str">
        <f>IF($C32="","",INDEX(Players!D:D,MATCH($C32,Players!$C:$C,0)))</f>
        <v/>
      </c>
      <c r="F32" s="83" t="str">
        <f>IF($C32="","",INDEX(Players!E:E,MATCH($C32,Players!$C:$C,0)))</f>
        <v/>
      </c>
      <c r="G32" s="83" t="str">
        <f>IF($C32="","",INDEX(Players!F:F,MATCH($C32,Players!$C:$C,0)))</f>
        <v/>
      </c>
      <c r="H32" s="83"/>
      <c r="I32" s="85"/>
      <c r="J32" s="83"/>
      <c r="K32" s="84">
        <f t="shared" si="0"/>
        <v>0</v>
      </c>
    </row>
    <row r="33" spans="1:11" ht="15" customHeight="1" x14ac:dyDescent="0.35">
      <c r="A33" s="32"/>
      <c r="B33" s="37" t="str">
        <f>IF($C33="","",INDEX(Players!A:A,MATCH($C33,Players!$C:$C,0)))</f>
        <v/>
      </c>
      <c r="C33" s="82"/>
      <c r="D33" s="37" t="str">
        <f>IF($C33="","",INDEX(Players!B:B,MATCH($C33,Players!$C:$C,0)))</f>
        <v/>
      </c>
      <c r="E33" s="83" t="str">
        <f>IF($C33="","",INDEX(Players!D:D,MATCH($C33,Players!$C:$C,0)))</f>
        <v/>
      </c>
      <c r="F33" s="83" t="str">
        <f>IF($C33="","",INDEX(Players!E:E,MATCH($C33,Players!$C:$C,0)))</f>
        <v/>
      </c>
      <c r="G33" s="83" t="str">
        <f>IF($C33="","",INDEX(Players!F:F,MATCH($C33,Players!$C:$C,0)))</f>
        <v/>
      </c>
      <c r="H33" s="83"/>
      <c r="I33" s="85"/>
      <c r="J33" s="83"/>
      <c r="K33" s="84">
        <f t="shared" si="0"/>
        <v>0</v>
      </c>
    </row>
    <row r="34" spans="1:11" ht="15" customHeight="1" x14ac:dyDescent="0.35">
      <c r="A34" s="32"/>
      <c r="B34" s="37" t="str">
        <f>IF($C34="","",INDEX(Players!A:A,MATCH($C34,Players!$C:$C,0)))</f>
        <v/>
      </c>
      <c r="C34" s="82"/>
      <c r="D34" s="37" t="str">
        <f>IF($C34="","",INDEX(Players!B:B,MATCH($C34,Players!$C:$C,0)))</f>
        <v/>
      </c>
      <c r="E34" s="83" t="str">
        <f>IF($C34="","",INDEX(Players!D:D,MATCH($C34,Players!$C:$C,0)))</f>
        <v/>
      </c>
      <c r="F34" s="83" t="str">
        <f>IF($C34="","",INDEX(Players!E:E,MATCH($C34,Players!$C:$C,0)))</f>
        <v/>
      </c>
      <c r="G34" s="83" t="str">
        <f>IF($C34="","",INDEX(Players!F:F,MATCH($C34,Players!$C:$C,0)))</f>
        <v/>
      </c>
      <c r="H34" s="83"/>
      <c r="I34" s="85"/>
      <c r="J34" s="83"/>
      <c r="K34" s="84">
        <f t="shared" si="0"/>
        <v>0</v>
      </c>
    </row>
    <row r="35" spans="1:11" ht="15" customHeight="1" x14ac:dyDescent="0.35">
      <c r="A35" s="32"/>
      <c r="B35" s="37" t="str">
        <f>IF($C35="","",INDEX(Players!A:A,MATCH($C35,Players!$C:$C,0)))</f>
        <v/>
      </c>
      <c r="C35" s="82"/>
      <c r="D35" s="37" t="str">
        <f>IF($C35="","",INDEX(Players!B:B,MATCH($C35,Players!$C:$C,0)))</f>
        <v/>
      </c>
      <c r="E35" s="83" t="str">
        <f>IF($C35="","",INDEX(Players!D:D,MATCH($C35,Players!$C:$C,0)))</f>
        <v/>
      </c>
      <c r="F35" s="83" t="str">
        <f>IF($C35="","",INDEX(Players!E:E,MATCH($C35,Players!$C:$C,0)))</f>
        <v/>
      </c>
      <c r="G35" s="83" t="str">
        <f>IF($C35="","",INDEX(Players!F:F,MATCH($C35,Players!$C:$C,0)))</f>
        <v/>
      </c>
      <c r="H35" s="83"/>
      <c r="I35" s="85"/>
      <c r="J35" s="83"/>
      <c r="K35" s="84">
        <f t="shared" ref="K35:K66" si="1">IF(C35="",0,IF(A35="",0,I35))</f>
        <v>0</v>
      </c>
    </row>
    <row r="36" spans="1:11" ht="15" customHeight="1" x14ac:dyDescent="0.35">
      <c r="A36" s="32"/>
      <c r="B36" s="37" t="str">
        <f>IF($C36="","",INDEX(Players!A:A,MATCH($C36,Players!$C:$C,0)))</f>
        <v/>
      </c>
      <c r="C36" s="82"/>
      <c r="D36" s="37" t="str">
        <f>IF($C36="","",INDEX(Players!B:B,MATCH($C36,Players!$C:$C,0)))</f>
        <v/>
      </c>
      <c r="E36" s="83" t="str">
        <f>IF($C36="","",INDEX(Players!D:D,MATCH($C36,Players!$C:$C,0)))</f>
        <v/>
      </c>
      <c r="F36" s="83" t="str">
        <f>IF($C36="","",INDEX(Players!E:E,MATCH($C36,Players!$C:$C,0)))</f>
        <v/>
      </c>
      <c r="G36" s="83" t="str">
        <f>IF($C36="","",INDEX(Players!F:F,MATCH($C36,Players!$C:$C,0)))</f>
        <v/>
      </c>
      <c r="H36" s="83"/>
      <c r="I36" s="85"/>
      <c r="J36" s="83"/>
      <c r="K36" s="84">
        <f t="shared" si="1"/>
        <v>0</v>
      </c>
    </row>
    <row r="37" spans="1:11" ht="15" customHeight="1" x14ac:dyDescent="0.35">
      <c r="A37" s="32"/>
      <c r="B37" s="37" t="str">
        <f>IF($C37="","",INDEX(Players!A:A,MATCH($C37,Players!$C:$C,0)))</f>
        <v/>
      </c>
      <c r="C37" s="82"/>
      <c r="D37" s="37" t="str">
        <f>IF($C37="","",INDEX(Players!B:B,MATCH($C37,Players!$C:$C,0)))</f>
        <v/>
      </c>
      <c r="E37" s="83" t="str">
        <f>IF($C37="","",INDEX(Players!D:D,MATCH($C37,Players!$C:$C,0)))</f>
        <v/>
      </c>
      <c r="F37" s="83" t="str">
        <f>IF($C37="","",INDEX(Players!E:E,MATCH($C37,Players!$C:$C,0)))</f>
        <v/>
      </c>
      <c r="G37" s="83" t="str">
        <f>IF($C37="","",INDEX(Players!F:F,MATCH($C37,Players!$C:$C,0)))</f>
        <v/>
      </c>
      <c r="H37" s="83"/>
      <c r="I37" s="85"/>
      <c r="J37" s="83"/>
      <c r="K37" s="84">
        <f t="shared" si="1"/>
        <v>0</v>
      </c>
    </row>
    <row r="38" spans="1:11" ht="15" customHeight="1" x14ac:dyDescent="0.35">
      <c r="A38" s="32"/>
      <c r="B38" s="37" t="str">
        <f>IF($C38="","",INDEX(Players!A:A,MATCH($C38,Players!$C:$C,0)))</f>
        <v/>
      </c>
      <c r="C38" s="82"/>
      <c r="D38" s="37" t="str">
        <f>IF($C38="","",INDEX(Players!B:B,MATCH($C38,Players!$C:$C,0)))</f>
        <v/>
      </c>
      <c r="E38" s="83" t="str">
        <f>IF($C38="","",INDEX(Players!D:D,MATCH($C38,Players!$C:$C,0)))</f>
        <v/>
      </c>
      <c r="F38" s="83" t="str">
        <f>IF($C38="","",INDEX(Players!E:E,MATCH($C38,Players!$C:$C,0)))</f>
        <v/>
      </c>
      <c r="G38" s="83" t="str">
        <f>IF($C38="","",INDEX(Players!F:F,MATCH($C38,Players!$C:$C,0)))</f>
        <v/>
      </c>
      <c r="H38" s="83"/>
      <c r="I38" s="85"/>
      <c r="J38" s="83"/>
      <c r="K38" s="84">
        <f t="shared" si="1"/>
        <v>0</v>
      </c>
    </row>
    <row r="39" spans="1:11" ht="15" customHeight="1" x14ac:dyDescent="0.35">
      <c r="A39" s="32"/>
      <c r="B39" s="37" t="str">
        <f>IF($C39="","",INDEX(Players!A:A,MATCH($C39,Players!$C:$C,0)))</f>
        <v/>
      </c>
      <c r="C39" s="82"/>
      <c r="D39" s="37" t="str">
        <f>IF($C39="","",INDEX(Players!B:B,MATCH($C39,Players!$C:$C,0)))</f>
        <v/>
      </c>
      <c r="E39" s="83" t="str">
        <f>IF($C39="","",INDEX(Players!D:D,MATCH($C39,Players!$C:$C,0)))</f>
        <v/>
      </c>
      <c r="F39" s="83" t="str">
        <f>IF($C39="","",INDEX(Players!E:E,MATCH($C39,Players!$C:$C,0)))</f>
        <v/>
      </c>
      <c r="G39" s="83" t="str">
        <f>IF($C39="","",INDEX(Players!F:F,MATCH($C39,Players!$C:$C,0)))</f>
        <v/>
      </c>
      <c r="H39" s="83"/>
      <c r="I39" s="85"/>
      <c r="J39" s="83"/>
      <c r="K39" s="84">
        <f t="shared" si="1"/>
        <v>0</v>
      </c>
    </row>
    <row r="40" spans="1:11" ht="15" customHeight="1" x14ac:dyDescent="0.35">
      <c r="A40" s="32"/>
      <c r="B40" s="37" t="str">
        <f>IF($C40="","",INDEX(Players!A:A,MATCH($C40,Players!$C:$C,0)))</f>
        <v/>
      </c>
      <c r="C40" s="82"/>
      <c r="D40" s="37" t="str">
        <f>IF($C40="","",INDEX(Players!B:B,MATCH($C40,Players!$C:$C,0)))</f>
        <v/>
      </c>
      <c r="E40" s="83" t="str">
        <f>IF($C40="","",INDEX(Players!D:D,MATCH($C40,Players!$C:$C,0)))</f>
        <v/>
      </c>
      <c r="F40" s="83" t="str">
        <f>IF($C40="","",INDEX(Players!E:E,MATCH($C40,Players!$C:$C,0)))</f>
        <v/>
      </c>
      <c r="G40" s="83" t="str">
        <f>IF($C40="","",INDEX(Players!F:F,MATCH($C40,Players!$C:$C,0)))</f>
        <v/>
      </c>
      <c r="H40" s="83"/>
      <c r="I40" s="85"/>
      <c r="J40" s="83"/>
      <c r="K40" s="84">
        <f t="shared" si="1"/>
        <v>0</v>
      </c>
    </row>
    <row r="41" spans="1:11" ht="15" customHeight="1" x14ac:dyDescent="0.35">
      <c r="A41" s="32"/>
      <c r="B41" s="37" t="str">
        <f>IF($C41="","",INDEX(Players!A:A,MATCH($C41,Players!$C:$C,0)))</f>
        <v/>
      </c>
      <c r="C41" s="82"/>
      <c r="D41" s="37" t="str">
        <f>IF($C41="","",INDEX(Players!B:B,MATCH($C41,Players!$C:$C,0)))</f>
        <v/>
      </c>
      <c r="E41" s="83" t="str">
        <f>IF($C41="","",INDEX(Players!D:D,MATCH($C41,Players!$C:$C,0)))</f>
        <v/>
      </c>
      <c r="F41" s="83" t="str">
        <f>IF($C41="","",INDEX(Players!E:E,MATCH($C41,Players!$C:$C,0)))</f>
        <v/>
      </c>
      <c r="G41" s="83" t="str">
        <f>IF($C41="","",INDEX(Players!F:F,MATCH($C41,Players!$C:$C,0)))</f>
        <v/>
      </c>
      <c r="H41" s="83"/>
      <c r="I41" s="85"/>
      <c r="J41" s="83"/>
      <c r="K41" s="84">
        <f t="shared" si="1"/>
        <v>0</v>
      </c>
    </row>
    <row r="42" spans="1:11" ht="15" customHeight="1" x14ac:dyDescent="0.35">
      <c r="A42" s="32"/>
      <c r="B42" s="37" t="str">
        <f>IF($C42="","",INDEX(Players!A:A,MATCH($C42,Players!$C:$C,0)))</f>
        <v/>
      </c>
      <c r="C42" s="82"/>
      <c r="D42" s="37" t="str">
        <f>IF($C42="","",INDEX(Players!B:B,MATCH($C42,Players!$C:$C,0)))</f>
        <v/>
      </c>
      <c r="E42" s="83" t="str">
        <f>IF($C42="","",INDEX(Players!D:D,MATCH($C42,Players!$C:$C,0)))</f>
        <v/>
      </c>
      <c r="F42" s="83" t="str">
        <f>IF($C42="","",INDEX(Players!E:E,MATCH($C42,Players!$C:$C,0)))</f>
        <v/>
      </c>
      <c r="G42" s="83" t="str">
        <f>IF($C42="","",INDEX(Players!F:F,MATCH($C42,Players!$C:$C,0)))</f>
        <v/>
      </c>
      <c r="H42" s="83"/>
      <c r="I42" s="85"/>
      <c r="J42" s="83"/>
      <c r="K42" s="84">
        <f t="shared" si="1"/>
        <v>0</v>
      </c>
    </row>
    <row r="43" spans="1:11" ht="15" customHeight="1" x14ac:dyDescent="0.35">
      <c r="A43" s="32"/>
      <c r="B43" s="37" t="str">
        <f>IF($C43="","",INDEX(Players!A:A,MATCH($C43,Players!$C:$C,0)))</f>
        <v/>
      </c>
      <c r="C43" s="82"/>
      <c r="D43" s="37" t="str">
        <f>IF($C43="","",INDEX(Players!B:B,MATCH($C43,Players!$C:$C,0)))</f>
        <v/>
      </c>
      <c r="E43" s="83" t="str">
        <f>IF($C43="","",INDEX(Players!D:D,MATCH($C43,Players!$C:$C,0)))</f>
        <v/>
      </c>
      <c r="F43" s="83" t="str">
        <f>IF($C43="","",INDEX(Players!E:E,MATCH($C43,Players!$C:$C,0)))</f>
        <v/>
      </c>
      <c r="G43" s="83" t="str">
        <f>IF($C43="","",INDEX(Players!F:F,MATCH($C43,Players!$C:$C,0)))</f>
        <v/>
      </c>
      <c r="H43" s="83"/>
      <c r="I43" s="85"/>
      <c r="J43" s="83"/>
      <c r="K43" s="84">
        <f t="shared" si="1"/>
        <v>0</v>
      </c>
    </row>
    <row r="44" spans="1:11" ht="15" customHeight="1" x14ac:dyDescent="0.35">
      <c r="A44" s="32"/>
      <c r="B44" s="37" t="str">
        <f>IF($C44="","",INDEX(Players!A:A,MATCH($C44,Players!$C:$C,0)))</f>
        <v/>
      </c>
      <c r="C44" s="82"/>
      <c r="D44" s="37" t="str">
        <f>IF($C44="","",INDEX(Players!B:B,MATCH($C44,Players!$C:$C,0)))</f>
        <v/>
      </c>
      <c r="E44" s="83" t="str">
        <f>IF($C44="","",INDEX(Players!D:D,MATCH($C44,Players!$C:$C,0)))</f>
        <v/>
      </c>
      <c r="F44" s="83" t="str">
        <f>IF($C44="","",INDEX(Players!E:E,MATCH($C44,Players!$C:$C,0)))</f>
        <v/>
      </c>
      <c r="G44" s="83" t="str">
        <f>IF($C44="","",INDEX(Players!F:F,MATCH($C44,Players!$C:$C,0)))</f>
        <v/>
      </c>
      <c r="H44" s="83"/>
      <c r="I44" s="85"/>
      <c r="J44" s="83"/>
      <c r="K44" s="84">
        <f t="shared" si="1"/>
        <v>0</v>
      </c>
    </row>
    <row r="45" spans="1:11" ht="15" customHeight="1" x14ac:dyDescent="0.35">
      <c r="A45" s="32"/>
      <c r="B45" s="37" t="str">
        <f>IF($C45="","",INDEX(Players!A:A,MATCH($C45,Players!$C:$C,0)))</f>
        <v/>
      </c>
      <c r="C45" s="82"/>
      <c r="D45" s="37" t="str">
        <f>IF($C45="","",INDEX(Players!B:B,MATCH($C45,Players!$C:$C,0)))</f>
        <v/>
      </c>
      <c r="E45" s="83" t="str">
        <f>IF($C45="","",INDEX(Players!D:D,MATCH($C45,Players!$C:$C,0)))</f>
        <v/>
      </c>
      <c r="F45" s="83" t="str">
        <f>IF($C45="","",INDEX(Players!E:E,MATCH($C45,Players!$C:$C,0)))</f>
        <v/>
      </c>
      <c r="G45" s="83" t="str">
        <f>IF($C45="","",INDEX(Players!F:F,MATCH($C45,Players!$C:$C,0)))</f>
        <v/>
      </c>
      <c r="H45" s="83"/>
      <c r="I45" s="85"/>
      <c r="J45" s="83"/>
      <c r="K45" s="84">
        <f t="shared" si="1"/>
        <v>0</v>
      </c>
    </row>
    <row r="46" spans="1:11" ht="15" customHeight="1" x14ac:dyDescent="0.35">
      <c r="A46" s="32"/>
      <c r="B46" s="37" t="str">
        <f>IF($C46="","",INDEX(Players!A:A,MATCH($C46,Players!$C:$C,0)))</f>
        <v/>
      </c>
      <c r="C46" s="82"/>
      <c r="D46" s="37" t="str">
        <f>IF($C46="","",INDEX(Players!B:B,MATCH($C46,Players!$C:$C,0)))</f>
        <v/>
      </c>
      <c r="E46" s="83" t="str">
        <f>IF($C46="","",INDEX(Players!D:D,MATCH($C46,Players!$C:$C,0)))</f>
        <v/>
      </c>
      <c r="F46" s="83" t="str">
        <f>IF($C46="","",INDEX(Players!E:E,MATCH($C46,Players!$C:$C,0)))</f>
        <v/>
      </c>
      <c r="G46" s="83" t="str">
        <f>IF($C46="","",INDEX(Players!F:F,MATCH($C46,Players!$C:$C,0)))</f>
        <v/>
      </c>
      <c r="H46" s="83"/>
      <c r="I46" s="85"/>
      <c r="J46" s="83"/>
      <c r="K46" s="84">
        <f t="shared" si="1"/>
        <v>0</v>
      </c>
    </row>
    <row r="47" spans="1:11" ht="15" customHeight="1" x14ac:dyDescent="0.35">
      <c r="A47" s="32"/>
      <c r="B47" s="37" t="str">
        <f>IF($C47="","",INDEX(Players!A:A,MATCH($C47,Players!$C:$C,0)))</f>
        <v/>
      </c>
      <c r="C47" s="82"/>
      <c r="D47" s="37" t="str">
        <f>IF($C47="","",INDEX(Players!B:B,MATCH($C47,Players!$C:$C,0)))</f>
        <v/>
      </c>
      <c r="E47" s="83" t="str">
        <f>IF($C47="","",INDEX(Players!D:D,MATCH($C47,Players!$C:$C,0)))</f>
        <v/>
      </c>
      <c r="F47" s="83" t="str">
        <f>IF($C47="","",INDEX(Players!E:E,MATCH($C47,Players!$C:$C,0)))</f>
        <v/>
      </c>
      <c r="G47" s="83" t="str">
        <f>IF($C47="","",INDEX(Players!F:F,MATCH($C47,Players!$C:$C,0)))</f>
        <v/>
      </c>
      <c r="H47" s="83"/>
      <c r="I47" s="85"/>
      <c r="J47" s="83"/>
      <c r="K47" s="84">
        <f t="shared" si="1"/>
        <v>0</v>
      </c>
    </row>
    <row r="48" spans="1:11" ht="15" customHeight="1" x14ac:dyDescent="0.35">
      <c r="A48" s="32"/>
      <c r="B48" s="37" t="str">
        <f>IF($C48="","",INDEX(Players!A:A,MATCH($C48,Players!$C:$C,0)))</f>
        <v/>
      </c>
      <c r="C48" s="82"/>
      <c r="D48" s="37" t="str">
        <f>IF($C48="","",INDEX(Players!B:B,MATCH($C48,Players!$C:$C,0)))</f>
        <v/>
      </c>
      <c r="E48" s="83" t="str">
        <f>IF($C48="","",INDEX(Players!D:D,MATCH($C48,Players!$C:$C,0)))</f>
        <v/>
      </c>
      <c r="F48" s="83" t="str">
        <f>IF($C48="","",INDEX(Players!E:E,MATCH($C48,Players!$C:$C,0)))</f>
        <v/>
      </c>
      <c r="G48" s="83" t="str">
        <f>IF($C48="","",INDEX(Players!F:F,MATCH($C48,Players!$C:$C,0)))</f>
        <v/>
      </c>
      <c r="H48" s="83"/>
      <c r="I48" s="85"/>
      <c r="J48" s="83"/>
      <c r="K48" s="84">
        <f t="shared" si="1"/>
        <v>0</v>
      </c>
    </row>
    <row r="49" spans="1:11" ht="15" customHeight="1" x14ac:dyDescent="0.35">
      <c r="A49" s="32"/>
      <c r="B49" s="37" t="str">
        <f>IF($C49="","",INDEX(Players!A:A,MATCH($C49,Players!$C:$C,0)))</f>
        <v/>
      </c>
      <c r="C49" s="82"/>
      <c r="D49" s="37" t="str">
        <f>IF($C49="","",INDEX(Players!B:B,MATCH($C49,Players!$C:$C,0)))</f>
        <v/>
      </c>
      <c r="E49" s="83" t="str">
        <f>IF($C49="","",INDEX(Players!D:D,MATCH($C49,Players!$C:$C,0)))</f>
        <v/>
      </c>
      <c r="F49" s="83" t="str">
        <f>IF($C49="","",INDEX(Players!E:E,MATCH($C49,Players!$C:$C,0)))</f>
        <v/>
      </c>
      <c r="G49" s="83" t="str">
        <f>IF($C49="","",INDEX(Players!F:F,MATCH($C49,Players!$C:$C,0)))</f>
        <v/>
      </c>
      <c r="H49" s="83"/>
      <c r="I49" s="85"/>
      <c r="J49" s="83"/>
      <c r="K49" s="84">
        <f t="shared" si="1"/>
        <v>0</v>
      </c>
    </row>
    <row r="50" spans="1:11" ht="15" customHeight="1" x14ac:dyDescent="0.35">
      <c r="A50" s="32"/>
      <c r="B50" s="37" t="str">
        <f>IF($C50="","",INDEX(Players!A:A,MATCH($C50,Players!$C:$C,0)))</f>
        <v/>
      </c>
      <c r="C50" s="82"/>
      <c r="D50" s="37" t="str">
        <f>IF($C50="","",INDEX(Players!B:B,MATCH($C50,Players!$C:$C,0)))</f>
        <v/>
      </c>
      <c r="E50" s="83" t="str">
        <f>IF($C50="","",INDEX(Players!D:D,MATCH($C50,Players!$C:$C,0)))</f>
        <v/>
      </c>
      <c r="F50" s="83" t="str">
        <f>IF($C50="","",INDEX(Players!E:E,MATCH($C50,Players!$C:$C,0)))</f>
        <v/>
      </c>
      <c r="G50" s="83" t="str">
        <f>IF($C50="","",INDEX(Players!F:F,MATCH($C50,Players!$C:$C,0)))</f>
        <v/>
      </c>
      <c r="H50" s="83"/>
      <c r="I50" s="85"/>
      <c r="J50" s="83"/>
      <c r="K50" s="84">
        <f t="shared" si="1"/>
        <v>0</v>
      </c>
    </row>
    <row r="51" spans="1:11" ht="15" customHeight="1" x14ac:dyDescent="0.35">
      <c r="A51" s="32"/>
      <c r="B51" s="37" t="str">
        <f>IF($C51="","",INDEX(Players!A:A,MATCH($C51,Players!$C:$C,0)))</f>
        <v/>
      </c>
      <c r="C51" s="82"/>
      <c r="D51" s="37" t="str">
        <f>IF($C51="","",INDEX(Players!B:B,MATCH($C51,Players!$C:$C,0)))</f>
        <v/>
      </c>
      <c r="E51" s="83" t="str">
        <f>IF($C51="","",INDEX(Players!D:D,MATCH($C51,Players!$C:$C,0)))</f>
        <v/>
      </c>
      <c r="F51" s="83" t="str">
        <f>IF($C51="","",INDEX(Players!E:E,MATCH($C51,Players!$C:$C,0)))</f>
        <v/>
      </c>
      <c r="G51" s="83" t="str">
        <f>IF($C51="","",INDEX(Players!F:F,MATCH($C51,Players!$C:$C,0)))</f>
        <v/>
      </c>
      <c r="H51" s="83"/>
      <c r="I51" s="85"/>
      <c r="J51" s="83"/>
      <c r="K51" s="84">
        <f t="shared" si="1"/>
        <v>0</v>
      </c>
    </row>
    <row r="52" spans="1:11" ht="15" customHeight="1" x14ac:dyDescent="0.35">
      <c r="A52" s="32"/>
      <c r="B52" s="37" t="str">
        <f>IF($C52="","",INDEX(Players!A:A,MATCH($C52,Players!$C:$C,0)))</f>
        <v/>
      </c>
      <c r="C52" s="82"/>
      <c r="D52" s="37" t="str">
        <f>IF($C52="","",INDEX(Players!B:B,MATCH($C52,Players!$C:$C,0)))</f>
        <v/>
      </c>
      <c r="E52" s="83" t="str">
        <f>IF($C52="","",INDEX(Players!D:D,MATCH($C52,Players!$C:$C,0)))</f>
        <v/>
      </c>
      <c r="F52" s="83" t="str">
        <f>IF($C52="","",INDEX(Players!E:E,MATCH($C52,Players!$C:$C,0)))</f>
        <v/>
      </c>
      <c r="G52" s="83" t="str">
        <f>IF($C52="","",INDEX(Players!F:F,MATCH($C52,Players!$C:$C,0)))</f>
        <v/>
      </c>
      <c r="H52" s="83"/>
      <c r="I52" s="85"/>
      <c r="J52" s="83"/>
      <c r="K52" s="84">
        <f t="shared" si="1"/>
        <v>0</v>
      </c>
    </row>
    <row r="53" spans="1:11" ht="15" customHeight="1" x14ac:dyDescent="0.35">
      <c r="A53" s="32"/>
      <c r="B53" s="37" t="str">
        <f>IF($C53="","",INDEX(Players!A:A,MATCH($C53,Players!$C:$C,0)))</f>
        <v/>
      </c>
      <c r="C53" s="82"/>
      <c r="D53" s="37" t="str">
        <f>IF($C53="","",INDEX(Players!B:B,MATCH($C53,Players!$C:$C,0)))</f>
        <v/>
      </c>
      <c r="E53" s="83" t="str">
        <f>IF($C53="","",INDEX(Players!D:D,MATCH($C53,Players!$C:$C,0)))</f>
        <v/>
      </c>
      <c r="F53" s="83" t="str">
        <f>IF($C53="","",INDEX(Players!E:E,MATCH($C53,Players!$C:$C,0)))</f>
        <v/>
      </c>
      <c r="G53" s="83" t="str">
        <f>IF($C53="","",INDEX(Players!F:F,MATCH($C53,Players!$C:$C,0)))</f>
        <v/>
      </c>
      <c r="H53" s="83"/>
      <c r="I53" s="85"/>
      <c r="J53" s="83"/>
      <c r="K53" s="84">
        <f t="shared" si="1"/>
        <v>0</v>
      </c>
    </row>
    <row r="54" spans="1:11" ht="15" customHeight="1" x14ac:dyDescent="0.35">
      <c r="A54" s="32"/>
      <c r="B54" s="37" t="str">
        <f>IF($C54="","",INDEX(Players!A:A,MATCH($C54,Players!$C:$C,0)))</f>
        <v/>
      </c>
      <c r="C54" s="82"/>
      <c r="D54" s="37" t="str">
        <f>IF($C54="","",INDEX(Players!B:B,MATCH($C54,Players!$C:$C,0)))</f>
        <v/>
      </c>
      <c r="E54" s="83" t="str">
        <f>IF($C54="","",INDEX(Players!D:D,MATCH($C54,Players!$C:$C,0)))</f>
        <v/>
      </c>
      <c r="F54" s="83" t="str">
        <f>IF($C54="","",INDEX(Players!E:E,MATCH($C54,Players!$C:$C,0)))</f>
        <v/>
      </c>
      <c r="G54" s="83" t="str">
        <f>IF($C54="","",INDEX(Players!F:F,MATCH($C54,Players!$C:$C,0)))</f>
        <v/>
      </c>
      <c r="H54" s="83"/>
      <c r="I54" s="85"/>
      <c r="J54" s="83"/>
      <c r="K54" s="84">
        <f t="shared" si="1"/>
        <v>0</v>
      </c>
    </row>
    <row r="55" spans="1:11" ht="15" customHeight="1" x14ac:dyDescent="0.35">
      <c r="A55" s="32"/>
      <c r="B55" s="37" t="str">
        <f>IF($C55="","",INDEX(Players!A:A,MATCH($C55,Players!$C:$C,0)))</f>
        <v/>
      </c>
      <c r="C55" s="82"/>
      <c r="D55" s="37" t="str">
        <f>IF($C55="","",INDEX(Players!B:B,MATCH($C55,Players!$C:$C,0)))</f>
        <v/>
      </c>
      <c r="E55" s="83" t="str">
        <f>IF($C55="","",INDEX(Players!D:D,MATCH($C55,Players!$C:$C,0)))</f>
        <v/>
      </c>
      <c r="F55" s="83" t="str">
        <f>IF($C55="","",INDEX(Players!E:E,MATCH($C55,Players!$C:$C,0)))</f>
        <v/>
      </c>
      <c r="G55" s="83" t="str">
        <f>IF($C55="","",INDEX(Players!F:F,MATCH($C55,Players!$C:$C,0)))</f>
        <v/>
      </c>
      <c r="H55" s="83"/>
      <c r="I55" s="85"/>
      <c r="J55" s="83"/>
      <c r="K55" s="84">
        <f t="shared" si="1"/>
        <v>0</v>
      </c>
    </row>
    <row r="56" spans="1:11" ht="15" customHeight="1" x14ac:dyDescent="0.35">
      <c r="A56" s="32"/>
      <c r="B56" s="37" t="str">
        <f>IF($C56="","",INDEX(Players!A:A,MATCH($C56,Players!$C:$C,0)))</f>
        <v/>
      </c>
      <c r="C56" s="82"/>
      <c r="D56" s="37" t="str">
        <f>IF($C56="","",INDEX(Players!B:B,MATCH($C56,Players!$C:$C,0)))</f>
        <v/>
      </c>
      <c r="E56" s="83" t="str">
        <f>IF($C56="","",INDEX(Players!D:D,MATCH($C56,Players!$C:$C,0)))</f>
        <v/>
      </c>
      <c r="F56" s="83" t="str">
        <f>IF($C56="","",INDEX(Players!E:E,MATCH($C56,Players!$C:$C,0)))</f>
        <v/>
      </c>
      <c r="G56" s="83" t="str">
        <f>IF($C56="","",INDEX(Players!F:F,MATCH($C56,Players!$C:$C,0)))</f>
        <v/>
      </c>
      <c r="H56" s="83"/>
      <c r="I56" s="85"/>
      <c r="J56" s="83"/>
      <c r="K56" s="84">
        <f t="shared" si="1"/>
        <v>0</v>
      </c>
    </row>
    <row r="57" spans="1:11" ht="15" customHeight="1" x14ac:dyDescent="0.35">
      <c r="A57" s="32"/>
      <c r="B57" s="37" t="str">
        <f>IF($C57="","",INDEX(Players!A:A,MATCH($C57,Players!$C:$C,0)))</f>
        <v/>
      </c>
      <c r="C57" s="82"/>
      <c r="D57" s="37" t="str">
        <f>IF($C57="","",INDEX(Players!B:B,MATCH($C57,Players!$C:$C,0)))</f>
        <v/>
      </c>
      <c r="E57" s="83" t="str">
        <f>IF($C57="","",INDEX(Players!D:D,MATCH($C57,Players!$C:$C,0)))</f>
        <v/>
      </c>
      <c r="F57" s="83" t="str">
        <f>IF($C57="","",INDEX(Players!E:E,MATCH($C57,Players!$C:$C,0)))</f>
        <v/>
      </c>
      <c r="G57" s="83" t="str">
        <f>IF($C57="","",INDEX(Players!F:F,MATCH($C57,Players!$C:$C,0)))</f>
        <v/>
      </c>
      <c r="H57" s="83"/>
      <c r="I57" s="85"/>
      <c r="J57" s="83"/>
      <c r="K57" s="84">
        <f t="shared" si="1"/>
        <v>0</v>
      </c>
    </row>
    <row r="58" spans="1:11" ht="15" customHeight="1" x14ac:dyDescent="0.35">
      <c r="A58" s="32"/>
      <c r="B58" s="37" t="str">
        <f>IF($C58="","",INDEX(Players!A:A,MATCH($C58,Players!$C:$C,0)))</f>
        <v/>
      </c>
      <c r="C58" s="82"/>
      <c r="D58" s="37" t="str">
        <f>IF($C58="","",INDEX(Players!B:B,MATCH($C58,Players!$C:$C,0)))</f>
        <v/>
      </c>
      <c r="E58" s="83" t="str">
        <f>IF($C58="","",INDEX(Players!D:D,MATCH($C58,Players!$C:$C,0)))</f>
        <v/>
      </c>
      <c r="F58" s="83" t="str">
        <f>IF($C58="","",INDEX(Players!E:E,MATCH($C58,Players!$C:$C,0)))</f>
        <v/>
      </c>
      <c r="G58" s="83" t="str">
        <f>IF($C58="","",INDEX(Players!F:F,MATCH($C58,Players!$C:$C,0)))</f>
        <v/>
      </c>
      <c r="H58" s="83"/>
      <c r="I58" s="85"/>
      <c r="J58" s="83"/>
      <c r="K58" s="84">
        <f t="shared" si="1"/>
        <v>0</v>
      </c>
    </row>
    <row r="59" spans="1:11" ht="15" customHeight="1" x14ac:dyDescent="0.35">
      <c r="A59" s="32"/>
      <c r="B59" s="37" t="str">
        <f>IF($C59="","",INDEX(Players!A:A,MATCH($C59,Players!$C:$C,0)))</f>
        <v/>
      </c>
      <c r="C59" s="82"/>
      <c r="D59" s="37" t="str">
        <f>IF($C59="","",INDEX(Players!B:B,MATCH($C59,Players!$C:$C,0)))</f>
        <v/>
      </c>
      <c r="E59" s="83" t="str">
        <f>IF($C59="","",INDEX(Players!D:D,MATCH($C59,Players!$C:$C,0)))</f>
        <v/>
      </c>
      <c r="F59" s="83" t="str">
        <f>IF($C59="","",INDEX(Players!E:E,MATCH($C59,Players!$C:$C,0)))</f>
        <v/>
      </c>
      <c r="G59" s="83" t="str">
        <f>IF($C59="","",INDEX(Players!F:F,MATCH($C59,Players!$C:$C,0)))</f>
        <v/>
      </c>
      <c r="H59" s="83"/>
      <c r="I59" s="85"/>
      <c r="J59" s="83"/>
      <c r="K59" s="84">
        <f t="shared" si="1"/>
        <v>0</v>
      </c>
    </row>
    <row r="60" spans="1:11" ht="15" customHeight="1" x14ac:dyDescent="0.35">
      <c r="A60" s="32"/>
      <c r="B60" s="37" t="str">
        <f>IF($C60="","",INDEX(Players!A:A,MATCH($C60,Players!$C:$C,0)))</f>
        <v/>
      </c>
      <c r="C60" s="82"/>
      <c r="D60" s="37" t="str">
        <f>IF($C60="","",INDEX(Players!B:B,MATCH($C60,Players!$C:$C,0)))</f>
        <v/>
      </c>
      <c r="E60" s="83" t="str">
        <f>IF($C60="","",INDEX(Players!D:D,MATCH($C60,Players!$C:$C,0)))</f>
        <v/>
      </c>
      <c r="F60" s="83" t="str">
        <f>IF($C60="","",INDEX(Players!E:E,MATCH($C60,Players!$C:$C,0)))</f>
        <v/>
      </c>
      <c r="G60" s="83" t="str">
        <f>IF($C60="","",INDEX(Players!F:F,MATCH($C60,Players!$C:$C,0)))</f>
        <v/>
      </c>
      <c r="H60" s="83"/>
      <c r="I60" s="85"/>
      <c r="J60" s="83"/>
      <c r="K60" s="84">
        <f t="shared" si="1"/>
        <v>0</v>
      </c>
    </row>
    <row r="61" spans="1:11" ht="15" customHeight="1" x14ac:dyDescent="0.35">
      <c r="A61" s="32"/>
      <c r="B61" s="37" t="str">
        <f>IF($C61="","",INDEX(Players!A:A,MATCH($C61,Players!$C:$C,0)))</f>
        <v/>
      </c>
      <c r="C61" s="82"/>
      <c r="D61" s="37" t="str">
        <f>IF($C61="","",INDEX(Players!B:B,MATCH($C61,Players!$C:$C,0)))</f>
        <v/>
      </c>
      <c r="E61" s="83" t="str">
        <f>IF($C61="","",INDEX(Players!D:D,MATCH($C61,Players!$C:$C,0)))</f>
        <v/>
      </c>
      <c r="F61" s="83" t="str">
        <f>IF($C61="","",INDEX(Players!E:E,MATCH($C61,Players!$C:$C,0)))</f>
        <v/>
      </c>
      <c r="G61" s="83" t="str">
        <f>IF($C61="","",INDEX(Players!F:F,MATCH($C61,Players!$C:$C,0)))</f>
        <v/>
      </c>
      <c r="H61" s="83"/>
      <c r="I61" s="85"/>
      <c r="J61" s="83"/>
      <c r="K61" s="84">
        <f t="shared" si="1"/>
        <v>0</v>
      </c>
    </row>
    <row r="62" spans="1:11" ht="15" customHeight="1" x14ac:dyDescent="0.35">
      <c r="A62" s="32"/>
      <c r="B62" s="37" t="str">
        <f>IF($C62="","",INDEX(Players!A:A,MATCH($C62,Players!$C:$C,0)))</f>
        <v/>
      </c>
      <c r="C62" s="82"/>
      <c r="D62" s="37" t="str">
        <f>IF($C62="","",INDEX(Players!B:B,MATCH($C62,Players!$C:$C,0)))</f>
        <v/>
      </c>
      <c r="E62" s="83" t="str">
        <f>IF($C62="","",INDEX(Players!D:D,MATCH($C62,Players!$C:$C,0)))</f>
        <v/>
      </c>
      <c r="F62" s="83" t="str">
        <f>IF($C62="","",INDEX(Players!E:E,MATCH($C62,Players!$C:$C,0)))</f>
        <v/>
      </c>
      <c r="G62" s="83" t="str">
        <f>IF($C62="","",INDEX(Players!F:F,MATCH($C62,Players!$C:$C,0)))</f>
        <v/>
      </c>
      <c r="H62" s="83"/>
      <c r="I62" s="85"/>
      <c r="J62" s="83"/>
      <c r="K62" s="84">
        <f t="shared" si="1"/>
        <v>0</v>
      </c>
    </row>
    <row r="63" spans="1:11" ht="15" customHeight="1" x14ac:dyDescent="0.35">
      <c r="A63" s="32"/>
      <c r="B63" s="37" t="str">
        <f>IF($C63="","",INDEX(Players!A:A,MATCH($C63,Players!$C:$C,0)))</f>
        <v/>
      </c>
      <c r="C63" s="82"/>
      <c r="D63" s="37" t="str">
        <f>IF($C63="","",INDEX(Players!B:B,MATCH($C63,Players!$C:$C,0)))</f>
        <v/>
      </c>
      <c r="E63" s="83" t="str">
        <f>IF($C63="","",INDEX(Players!D:D,MATCH($C63,Players!$C:$C,0)))</f>
        <v/>
      </c>
      <c r="F63" s="83" t="str">
        <f>IF($C63="","",INDEX(Players!E:E,MATCH($C63,Players!$C:$C,0)))</f>
        <v/>
      </c>
      <c r="G63" s="83" t="str">
        <f>IF($C63="","",INDEX(Players!F:F,MATCH($C63,Players!$C:$C,0)))</f>
        <v/>
      </c>
      <c r="H63" s="83"/>
      <c r="I63" s="85"/>
      <c r="J63" s="83"/>
      <c r="K63" s="84">
        <f t="shared" si="1"/>
        <v>0</v>
      </c>
    </row>
    <row r="64" spans="1:11" ht="15" customHeight="1" x14ac:dyDescent="0.35">
      <c r="A64" s="32"/>
      <c r="B64" s="37" t="str">
        <f>IF($C64="","",INDEX(Players!A:A,MATCH($C64,Players!$C:$C,0)))</f>
        <v/>
      </c>
      <c r="C64" s="82"/>
      <c r="D64" s="37" t="str">
        <f>IF($C64="","",INDEX(Players!B:B,MATCH($C64,Players!$C:$C,0)))</f>
        <v/>
      </c>
      <c r="E64" s="83" t="str">
        <f>IF($C64="","",INDEX(Players!D:D,MATCH($C64,Players!$C:$C,0)))</f>
        <v/>
      </c>
      <c r="F64" s="83" t="str">
        <f>IF($C64="","",INDEX(Players!E:E,MATCH($C64,Players!$C:$C,0)))</f>
        <v/>
      </c>
      <c r="G64" s="83" t="str">
        <f>IF($C64="","",INDEX(Players!F:F,MATCH($C64,Players!$C:$C,0)))</f>
        <v/>
      </c>
      <c r="H64" s="83"/>
      <c r="I64" s="85"/>
      <c r="J64" s="83"/>
      <c r="K64" s="84">
        <f t="shared" si="1"/>
        <v>0</v>
      </c>
    </row>
    <row r="65" spans="1:11" ht="15" customHeight="1" x14ac:dyDescent="0.35">
      <c r="A65" s="32"/>
      <c r="B65" s="37" t="str">
        <f>IF($C65="","",INDEX(Players!A:A,MATCH($C65,Players!$C:$C,0)))</f>
        <v/>
      </c>
      <c r="C65" s="82"/>
      <c r="D65" s="37" t="str">
        <f>IF($C65="","",INDEX(Players!B:B,MATCH($C65,Players!$C:$C,0)))</f>
        <v/>
      </c>
      <c r="E65" s="83" t="str">
        <f>IF($C65="","",INDEX(Players!D:D,MATCH($C65,Players!$C:$C,0)))</f>
        <v/>
      </c>
      <c r="F65" s="83" t="str">
        <f>IF($C65="","",INDEX(Players!E:E,MATCH($C65,Players!$C:$C,0)))</f>
        <v/>
      </c>
      <c r="G65" s="83" t="str">
        <f>IF($C65="","",INDEX(Players!F:F,MATCH($C65,Players!$C:$C,0)))</f>
        <v/>
      </c>
      <c r="H65" s="83"/>
      <c r="I65" s="85"/>
      <c r="J65" s="83"/>
      <c r="K65" s="84">
        <f t="shared" si="1"/>
        <v>0</v>
      </c>
    </row>
    <row r="66" spans="1:11" ht="15" customHeight="1" x14ac:dyDescent="0.35">
      <c r="A66" s="32"/>
      <c r="B66" s="37" t="str">
        <f>IF($C66="","",INDEX(Players!A:A,MATCH($C66,Players!$C:$C,0)))</f>
        <v/>
      </c>
      <c r="C66" s="82"/>
      <c r="D66" s="37" t="str">
        <f>IF($C66="","",INDEX(Players!B:B,MATCH($C66,Players!$C:$C,0)))</f>
        <v/>
      </c>
      <c r="E66" s="83" t="str">
        <f>IF($C66="","",INDEX(Players!D:D,MATCH($C66,Players!$C:$C,0)))</f>
        <v/>
      </c>
      <c r="F66" s="83" t="str">
        <f>IF($C66="","",INDEX(Players!E:E,MATCH($C66,Players!$C:$C,0)))</f>
        <v/>
      </c>
      <c r="G66" s="83" t="str">
        <f>IF($C66="","",INDEX(Players!F:F,MATCH($C66,Players!$C:$C,0)))</f>
        <v/>
      </c>
      <c r="H66" s="83"/>
      <c r="I66" s="85"/>
      <c r="J66" s="83"/>
      <c r="K66" s="84">
        <f t="shared" si="1"/>
        <v>0</v>
      </c>
    </row>
    <row r="67" spans="1:11" ht="15" customHeight="1" x14ac:dyDescent="0.35">
      <c r="A67" s="32"/>
      <c r="B67" s="37" t="str">
        <f>IF($C67="","",INDEX(Players!A:A,MATCH($C67,Players!$C:$C,0)))</f>
        <v/>
      </c>
      <c r="C67" s="82"/>
      <c r="D67" s="37" t="str">
        <f>IF($C67="","",INDEX(Players!B:B,MATCH($C67,Players!$C:$C,0)))</f>
        <v/>
      </c>
      <c r="E67" s="83" t="str">
        <f>IF($C67="","",INDEX(Players!D:D,MATCH($C67,Players!$C:$C,0)))</f>
        <v/>
      </c>
      <c r="F67" s="83" t="str">
        <f>IF($C67="","",INDEX(Players!E:E,MATCH($C67,Players!$C:$C,0)))</f>
        <v/>
      </c>
      <c r="G67" s="83" t="str">
        <f>IF($C67="","",INDEX(Players!F:F,MATCH($C67,Players!$C:$C,0)))</f>
        <v/>
      </c>
      <c r="H67" s="83"/>
      <c r="I67" s="85"/>
      <c r="J67" s="83"/>
      <c r="K67" s="84">
        <f t="shared" ref="K67:K98" si="2">IF(C67="",0,IF(A67="",0,I67))</f>
        <v>0</v>
      </c>
    </row>
    <row r="68" spans="1:11" ht="15" customHeight="1" x14ac:dyDescent="0.35">
      <c r="A68" s="32"/>
      <c r="B68" s="37" t="str">
        <f>IF($C68="","",INDEX(Players!A:A,MATCH($C68,Players!$C:$C,0)))</f>
        <v/>
      </c>
      <c r="C68" s="82"/>
      <c r="D68" s="37" t="str">
        <f>IF($C68="","",INDEX(Players!B:B,MATCH($C68,Players!$C:$C,0)))</f>
        <v/>
      </c>
      <c r="E68" s="83" t="str">
        <f>IF($C68="","",INDEX(Players!D:D,MATCH($C68,Players!$C:$C,0)))</f>
        <v/>
      </c>
      <c r="F68" s="83" t="str">
        <f>IF($C68="","",INDEX(Players!E:E,MATCH($C68,Players!$C:$C,0)))</f>
        <v/>
      </c>
      <c r="G68" s="83" t="str">
        <f>IF($C68="","",INDEX(Players!F:F,MATCH($C68,Players!$C:$C,0)))</f>
        <v/>
      </c>
      <c r="H68" s="83"/>
      <c r="I68" s="85"/>
      <c r="J68" s="83"/>
      <c r="K68" s="84">
        <f t="shared" si="2"/>
        <v>0</v>
      </c>
    </row>
    <row r="69" spans="1:11" ht="15" customHeight="1" x14ac:dyDescent="0.35">
      <c r="A69" s="32"/>
      <c r="B69" s="37" t="str">
        <f>IF($C69="","",INDEX(Players!A:A,MATCH($C69,Players!$C:$C,0)))</f>
        <v/>
      </c>
      <c r="C69" s="82"/>
      <c r="D69" s="37" t="str">
        <f>IF($C69="","",INDEX(Players!B:B,MATCH($C69,Players!$C:$C,0)))</f>
        <v/>
      </c>
      <c r="E69" s="83" t="str">
        <f>IF($C69="","",INDEX(Players!D:D,MATCH($C69,Players!$C:$C,0)))</f>
        <v/>
      </c>
      <c r="F69" s="83" t="str">
        <f>IF($C69="","",INDEX(Players!E:E,MATCH($C69,Players!$C:$C,0)))</f>
        <v/>
      </c>
      <c r="G69" s="83" t="str">
        <f>IF($C69="","",INDEX(Players!F:F,MATCH($C69,Players!$C:$C,0)))</f>
        <v/>
      </c>
      <c r="H69" s="83"/>
      <c r="I69" s="85"/>
      <c r="J69" s="83"/>
      <c r="K69" s="84">
        <f t="shared" si="2"/>
        <v>0</v>
      </c>
    </row>
    <row r="70" spans="1:11" ht="15" customHeight="1" x14ac:dyDescent="0.35">
      <c r="A70" s="32"/>
      <c r="B70" s="37" t="str">
        <f>IF($C70="","",INDEX(Players!A:A,MATCH($C70,Players!$C:$C,0)))</f>
        <v/>
      </c>
      <c r="C70" s="82"/>
      <c r="D70" s="37" t="str">
        <f>IF($C70="","",INDEX(Players!B:B,MATCH($C70,Players!$C:$C,0)))</f>
        <v/>
      </c>
      <c r="E70" s="83" t="str">
        <f>IF($C70="","",INDEX(Players!D:D,MATCH($C70,Players!$C:$C,0)))</f>
        <v/>
      </c>
      <c r="F70" s="83" t="str">
        <f>IF($C70="","",INDEX(Players!E:E,MATCH($C70,Players!$C:$C,0)))</f>
        <v/>
      </c>
      <c r="G70" s="83" t="str">
        <f>IF($C70="","",INDEX(Players!F:F,MATCH($C70,Players!$C:$C,0)))</f>
        <v/>
      </c>
      <c r="H70" s="83"/>
      <c r="I70" s="85"/>
      <c r="J70" s="83"/>
      <c r="K70" s="84">
        <f t="shared" si="2"/>
        <v>0</v>
      </c>
    </row>
    <row r="71" spans="1:11" ht="15" customHeight="1" x14ac:dyDescent="0.35">
      <c r="A71" s="32"/>
      <c r="B71" s="37" t="str">
        <f>IF($C71="","",INDEX(Players!A:A,MATCH($C71,Players!$C:$C,0)))</f>
        <v/>
      </c>
      <c r="C71" s="82"/>
      <c r="D71" s="37" t="str">
        <f>IF($C71="","",INDEX(Players!B:B,MATCH($C71,Players!$C:$C,0)))</f>
        <v/>
      </c>
      <c r="E71" s="83" t="str">
        <f>IF($C71="","",INDEX(Players!D:D,MATCH($C71,Players!$C:$C,0)))</f>
        <v/>
      </c>
      <c r="F71" s="83" t="str">
        <f>IF($C71="","",INDEX(Players!E:E,MATCH($C71,Players!$C:$C,0)))</f>
        <v/>
      </c>
      <c r="G71" s="83" t="str">
        <f>IF($C71="","",INDEX(Players!F:F,MATCH($C71,Players!$C:$C,0)))</f>
        <v/>
      </c>
      <c r="H71" s="83"/>
      <c r="I71" s="85"/>
      <c r="J71" s="83"/>
      <c r="K71" s="84">
        <f t="shared" si="2"/>
        <v>0</v>
      </c>
    </row>
    <row r="72" spans="1:11" ht="15" customHeight="1" x14ac:dyDescent="0.35">
      <c r="A72" s="32"/>
      <c r="B72" s="37" t="str">
        <f>IF($C72="","",INDEX(Players!A:A,MATCH($C72,Players!$C:$C,0)))</f>
        <v/>
      </c>
      <c r="C72" s="82"/>
      <c r="D72" s="37" t="str">
        <f>IF($C72="","",INDEX(Players!B:B,MATCH($C72,Players!$C:$C,0)))</f>
        <v/>
      </c>
      <c r="E72" s="83" t="str">
        <f>IF($C72="","",INDEX(Players!D:D,MATCH($C72,Players!$C:$C,0)))</f>
        <v/>
      </c>
      <c r="F72" s="83" t="str">
        <f>IF($C72="","",INDEX(Players!E:E,MATCH($C72,Players!$C:$C,0)))</f>
        <v/>
      </c>
      <c r="G72" s="83" t="str">
        <f>IF($C72="","",INDEX(Players!F:F,MATCH($C72,Players!$C:$C,0)))</f>
        <v/>
      </c>
      <c r="H72" s="83"/>
      <c r="I72" s="85"/>
      <c r="J72" s="83"/>
      <c r="K72" s="84">
        <f t="shared" si="2"/>
        <v>0</v>
      </c>
    </row>
    <row r="73" spans="1:11" ht="15" customHeight="1" x14ac:dyDescent="0.35">
      <c r="A73" s="32"/>
      <c r="B73" s="37" t="str">
        <f>IF($C73="","",INDEX(Players!A:A,MATCH($C73,Players!$C:$C,0)))</f>
        <v/>
      </c>
      <c r="C73" s="82"/>
      <c r="D73" s="37" t="str">
        <f>IF($C73="","",INDEX(Players!B:B,MATCH($C73,Players!$C:$C,0)))</f>
        <v/>
      </c>
      <c r="E73" s="83" t="str">
        <f>IF($C73="","",INDEX(Players!D:D,MATCH($C73,Players!$C:$C,0)))</f>
        <v/>
      </c>
      <c r="F73" s="83" t="str">
        <f>IF($C73="","",INDEX(Players!E:E,MATCH($C73,Players!$C:$C,0)))</f>
        <v/>
      </c>
      <c r="G73" s="83" t="str">
        <f>IF($C73="","",INDEX(Players!F:F,MATCH($C73,Players!$C:$C,0)))</f>
        <v/>
      </c>
      <c r="H73" s="83"/>
      <c r="I73" s="85"/>
      <c r="J73" s="83"/>
      <c r="K73" s="84">
        <f t="shared" si="2"/>
        <v>0</v>
      </c>
    </row>
    <row r="74" spans="1:11" ht="15" customHeight="1" x14ac:dyDescent="0.35">
      <c r="A74" s="32"/>
      <c r="B74" s="37" t="str">
        <f>IF($C74="","",INDEX(Players!A:A,MATCH($C74,Players!$C:$C,0)))</f>
        <v/>
      </c>
      <c r="C74" s="82"/>
      <c r="D74" s="37" t="str">
        <f>IF($C74="","",INDEX(Players!B:B,MATCH($C74,Players!$C:$C,0)))</f>
        <v/>
      </c>
      <c r="E74" s="83" t="str">
        <f>IF($C74="","",INDEX(Players!D:D,MATCH($C74,Players!$C:$C,0)))</f>
        <v/>
      </c>
      <c r="F74" s="83" t="str">
        <f>IF($C74="","",INDEX(Players!E:E,MATCH($C74,Players!$C:$C,0)))</f>
        <v/>
      </c>
      <c r="G74" s="83" t="str">
        <f>IF($C74="","",INDEX(Players!F:F,MATCH($C74,Players!$C:$C,0)))</f>
        <v/>
      </c>
      <c r="H74" s="83"/>
      <c r="I74" s="85"/>
      <c r="J74" s="83"/>
      <c r="K74" s="84">
        <f t="shared" si="2"/>
        <v>0</v>
      </c>
    </row>
    <row r="75" spans="1:11" ht="15" customHeight="1" x14ac:dyDescent="0.35">
      <c r="A75" s="32"/>
      <c r="B75" s="37" t="str">
        <f>IF($C75="","",INDEX(Players!A:A,MATCH($C75,Players!$C:$C,0)))</f>
        <v/>
      </c>
      <c r="C75" s="82"/>
      <c r="D75" s="37" t="str">
        <f>IF($C75="","",INDEX(Players!B:B,MATCH($C75,Players!$C:$C,0)))</f>
        <v/>
      </c>
      <c r="E75" s="83" t="str">
        <f>IF($C75="","",INDEX(Players!D:D,MATCH($C75,Players!$C:$C,0)))</f>
        <v/>
      </c>
      <c r="F75" s="83" t="str">
        <f>IF($C75="","",INDEX(Players!E:E,MATCH($C75,Players!$C:$C,0)))</f>
        <v/>
      </c>
      <c r="G75" s="83" t="str">
        <f>IF($C75="","",INDEX(Players!F:F,MATCH($C75,Players!$C:$C,0)))</f>
        <v/>
      </c>
      <c r="H75" s="83"/>
      <c r="I75" s="85"/>
      <c r="J75" s="83"/>
      <c r="K75" s="84">
        <f t="shared" si="2"/>
        <v>0</v>
      </c>
    </row>
    <row r="76" spans="1:11" ht="15" customHeight="1" x14ac:dyDescent="0.35">
      <c r="A76" s="32"/>
      <c r="B76" s="37" t="str">
        <f>IF($C76="","",INDEX(Players!A:A,MATCH($C76,Players!$C:$C,0)))</f>
        <v/>
      </c>
      <c r="C76" s="82"/>
      <c r="D76" s="37" t="str">
        <f>IF($C76="","",INDEX(Players!B:B,MATCH($C76,Players!$C:$C,0)))</f>
        <v/>
      </c>
      <c r="E76" s="83" t="str">
        <f>IF($C76="","",INDEX(Players!D:D,MATCH($C76,Players!$C:$C,0)))</f>
        <v/>
      </c>
      <c r="F76" s="83" t="str">
        <f>IF($C76="","",INDEX(Players!E:E,MATCH($C76,Players!$C:$C,0)))</f>
        <v/>
      </c>
      <c r="G76" s="83" t="str">
        <f>IF($C76="","",INDEX(Players!F:F,MATCH($C76,Players!$C:$C,0)))</f>
        <v/>
      </c>
      <c r="H76" s="83"/>
      <c r="I76" s="85"/>
      <c r="J76" s="83"/>
      <c r="K76" s="84">
        <f t="shared" si="2"/>
        <v>0</v>
      </c>
    </row>
    <row r="77" spans="1:11" ht="15" customHeight="1" x14ac:dyDescent="0.35">
      <c r="A77" s="32"/>
      <c r="B77" s="37" t="str">
        <f>IF($C77="","",INDEX(Players!A:A,MATCH($C77,Players!$C:$C,0)))</f>
        <v/>
      </c>
      <c r="C77" s="82"/>
      <c r="D77" s="37" t="str">
        <f>IF($C77="","",INDEX(Players!B:B,MATCH($C77,Players!$C:$C,0)))</f>
        <v/>
      </c>
      <c r="E77" s="83" t="str">
        <f>IF($C77="","",INDEX(Players!D:D,MATCH($C77,Players!$C:$C,0)))</f>
        <v/>
      </c>
      <c r="F77" s="83" t="str">
        <f>IF($C77="","",INDEX(Players!E:E,MATCH($C77,Players!$C:$C,0)))</f>
        <v/>
      </c>
      <c r="G77" s="83" t="str">
        <f>IF($C77="","",INDEX(Players!F:F,MATCH($C77,Players!$C:$C,0)))</f>
        <v/>
      </c>
      <c r="H77" s="83"/>
      <c r="I77" s="85"/>
      <c r="J77" s="83"/>
      <c r="K77" s="84">
        <f t="shared" si="2"/>
        <v>0</v>
      </c>
    </row>
    <row r="78" spans="1:11" ht="15" customHeight="1" x14ac:dyDescent="0.35">
      <c r="A78" s="32"/>
      <c r="B78" s="37" t="str">
        <f>IF($C78="","",INDEX(Players!A:A,MATCH($C78,Players!$C:$C,0)))</f>
        <v/>
      </c>
      <c r="C78" s="82"/>
      <c r="D78" s="37" t="str">
        <f>IF($C78="","",INDEX(Players!B:B,MATCH($C78,Players!$C:$C,0)))</f>
        <v/>
      </c>
      <c r="E78" s="83" t="str">
        <f>IF($C78="","",INDEX(Players!D:D,MATCH($C78,Players!$C:$C,0)))</f>
        <v/>
      </c>
      <c r="F78" s="83" t="str">
        <f>IF($C78="","",INDEX(Players!E:E,MATCH($C78,Players!$C:$C,0)))</f>
        <v/>
      </c>
      <c r="G78" s="83" t="str">
        <f>IF($C78="","",INDEX(Players!F:F,MATCH($C78,Players!$C:$C,0)))</f>
        <v/>
      </c>
      <c r="H78" s="83"/>
      <c r="I78" s="85"/>
      <c r="J78" s="83"/>
      <c r="K78" s="84">
        <f t="shared" si="2"/>
        <v>0</v>
      </c>
    </row>
    <row r="79" spans="1:11" ht="15" customHeight="1" x14ac:dyDescent="0.35">
      <c r="A79" s="32"/>
      <c r="B79" s="37" t="str">
        <f>IF($C79="","",INDEX(Players!A:A,MATCH($C79,Players!$C:$C,0)))</f>
        <v/>
      </c>
      <c r="C79" s="82"/>
      <c r="D79" s="37" t="str">
        <f>IF($C79="","",INDEX(Players!B:B,MATCH($C79,Players!$C:$C,0)))</f>
        <v/>
      </c>
      <c r="E79" s="83" t="str">
        <f>IF($C79="","",INDEX(Players!D:D,MATCH($C79,Players!$C:$C,0)))</f>
        <v/>
      </c>
      <c r="F79" s="83" t="str">
        <f>IF($C79="","",INDEX(Players!E:E,MATCH($C79,Players!$C:$C,0)))</f>
        <v/>
      </c>
      <c r="G79" s="83" t="str">
        <f>IF($C79="","",INDEX(Players!F:F,MATCH($C79,Players!$C:$C,0)))</f>
        <v/>
      </c>
      <c r="H79" s="83"/>
      <c r="I79" s="85"/>
      <c r="J79" s="83"/>
      <c r="K79" s="84">
        <f t="shared" si="2"/>
        <v>0</v>
      </c>
    </row>
    <row r="80" spans="1:11" ht="15" customHeight="1" x14ac:dyDescent="0.35">
      <c r="A80" s="32"/>
      <c r="B80" s="37" t="str">
        <f>IF($C80="","",INDEX(Players!A:A,MATCH($C80,Players!$C:$C,0)))</f>
        <v/>
      </c>
      <c r="C80" s="82"/>
      <c r="D80" s="37" t="str">
        <f>IF($C80="","",INDEX(Players!B:B,MATCH($C80,Players!$C:$C,0)))</f>
        <v/>
      </c>
      <c r="E80" s="83" t="str">
        <f>IF($C80="","",INDEX(Players!D:D,MATCH($C80,Players!$C:$C,0)))</f>
        <v/>
      </c>
      <c r="F80" s="83" t="str">
        <f>IF($C80="","",INDEX(Players!E:E,MATCH($C80,Players!$C:$C,0)))</f>
        <v/>
      </c>
      <c r="G80" s="83" t="str">
        <f>IF($C80="","",INDEX(Players!F:F,MATCH($C80,Players!$C:$C,0)))</f>
        <v/>
      </c>
      <c r="H80" s="83"/>
      <c r="I80" s="85"/>
      <c r="J80" s="83"/>
      <c r="K80" s="84">
        <f t="shared" si="2"/>
        <v>0</v>
      </c>
    </row>
    <row r="81" spans="1:11" ht="15" customHeight="1" x14ac:dyDescent="0.35">
      <c r="A81" s="32"/>
      <c r="B81" s="37" t="str">
        <f>IF($C81="","",INDEX(Players!A:A,MATCH($C81,Players!$C:$C,0)))</f>
        <v/>
      </c>
      <c r="C81" s="82"/>
      <c r="D81" s="37" t="str">
        <f>IF($C81="","",INDEX(Players!B:B,MATCH($C81,Players!$C:$C,0)))</f>
        <v/>
      </c>
      <c r="E81" s="83" t="str">
        <f>IF($C81="","",INDEX(Players!D:D,MATCH($C81,Players!$C:$C,0)))</f>
        <v/>
      </c>
      <c r="F81" s="83" t="str">
        <f>IF($C81="","",INDEX(Players!E:E,MATCH($C81,Players!$C:$C,0)))</f>
        <v/>
      </c>
      <c r="G81" s="83" t="str">
        <f>IF($C81="","",INDEX(Players!F:F,MATCH($C81,Players!$C:$C,0)))</f>
        <v/>
      </c>
      <c r="H81" s="83"/>
      <c r="I81" s="85"/>
      <c r="J81" s="83"/>
      <c r="K81" s="84">
        <f t="shared" si="2"/>
        <v>0</v>
      </c>
    </row>
    <row r="82" spans="1:11" ht="15" customHeight="1" x14ac:dyDescent="0.35">
      <c r="A82" s="32"/>
      <c r="B82" s="37" t="str">
        <f>IF($C82="","",INDEX(Players!A:A,MATCH($C82,Players!$C:$C,0)))</f>
        <v/>
      </c>
      <c r="C82" s="82"/>
      <c r="D82" s="37" t="str">
        <f>IF($C82="","",INDEX(Players!B:B,MATCH($C82,Players!$C:$C,0)))</f>
        <v/>
      </c>
      <c r="E82" s="83" t="str">
        <f>IF($C82="","",INDEX(Players!D:D,MATCH($C82,Players!$C:$C,0)))</f>
        <v/>
      </c>
      <c r="F82" s="83" t="str">
        <f>IF($C82="","",INDEX(Players!E:E,MATCH($C82,Players!$C:$C,0)))</f>
        <v/>
      </c>
      <c r="G82" s="83" t="str">
        <f>IF($C82="","",INDEX(Players!F:F,MATCH($C82,Players!$C:$C,0)))</f>
        <v/>
      </c>
      <c r="H82" s="83"/>
      <c r="I82" s="85"/>
      <c r="J82" s="83"/>
      <c r="K82" s="84">
        <f t="shared" si="2"/>
        <v>0</v>
      </c>
    </row>
    <row r="83" spans="1:11" ht="15" customHeight="1" x14ac:dyDescent="0.35">
      <c r="A83" s="32"/>
      <c r="B83" s="37" t="str">
        <f>IF($C83="","",INDEX(Players!A:A,MATCH($C83,Players!$C:$C,0)))</f>
        <v/>
      </c>
      <c r="C83" s="82"/>
      <c r="D83" s="37" t="str">
        <f>IF($C83="","",INDEX(Players!B:B,MATCH($C83,Players!$C:$C,0)))</f>
        <v/>
      </c>
      <c r="E83" s="83" t="str">
        <f>IF($C83="","",INDEX(Players!D:D,MATCH($C83,Players!$C:$C,0)))</f>
        <v/>
      </c>
      <c r="F83" s="83" t="str">
        <f>IF($C83="","",INDEX(Players!E:E,MATCH($C83,Players!$C:$C,0)))</f>
        <v/>
      </c>
      <c r="G83" s="83" t="str">
        <f>IF($C83="","",INDEX(Players!F:F,MATCH($C83,Players!$C:$C,0)))</f>
        <v/>
      </c>
      <c r="H83" s="83"/>
      <c r="I83" s="85"/>
      <c r="J83" s="83"/>
      <c r="K83" s="84">
        <f t="shared" si="2"/>
        <v>0</v>
      </c>
    </row>
    <row r="84" spans="1:11" ht="15" customHeight="1" x14ac:dyDescent="0.35">
      <c r="A84" s="32"/>
      <c r="B84" s="37" t="str">
        <f>IF($C84="","",INDEX(Players!A:A,MATCH($C84,Players!$C:$C,0)))</f>
        <v/>
      </c>
      <c r="C84" s="82"/>
      <c r="D84" s="37" t="str">
        <f>IF($C84="","",INDEX(Players!B:B,MATCH($C84,Players!$C:$C,0)))</f>
        <v/>
      </c>
      <c r="E84" s="83" t="str">
        <f>IF($C84="","",INDEX(Players!D:D,MATCH($C84,Players!$C:$C,0)))</f>
        <v/>
      </c>
      <c r="F84" s="83" t="str">
        <f>IF($C84="","",INDEX(Players!E:E,MATCH($C84,Players!$C:$C,0)))</f>
        <v/>
      </c>
      <c r="G84" s="83" t="str">
        <f>IF($C84="","",INDEX(Players!F:F,MATCH($C84,Players!$C:$C,0)))</f>
        <v/>
      </c>
      <c r="H84" s="83"/>
      <c r="I84" s="85"/>
      <c r="J84" s="83"/>
      <c r="K84" s="84">
        <f t="shared" si="2"/>
        <v>0</v>
      </c>
    </row>
    <row r="85" spans="1:11" ht="15" customHeight="1" x14ac:dyDescent="0.35">
      <c r="A85" s="32"/>
      <c r="B85" s="37" t="str">
        <f>IF($C85="","",INDEX(Players!A:A,MATCH($C85,Players!$C:$C,0)))</f>
        <v/>
      </c>
      <c r="C85" s="82"/>
      <c r="D85" s="37" t="str">
        <f>IF($C85="","",INDEX(Players!B:B,MATCH($C85,Players!$C:$C,0)))</f>
        <v/>
      </c>
      <c r="E85" s="83" t="str">
        <f>IF($C85="","",INDEX(Players!D:D,MATCH($C85,Players!$C:$C,0)))</f>
        <v/>
      </c>
      <c r="F85" s="83" t="str">
        <f>IF($C85="","",INDEX(Players!E:E,MATCH($C85,Players!$C:$C,0)))</f>
        <v/>
      </c>
      <c r="G85" s="83" t="str">
        <f>IF($C85="","",INDEX(Players!F:F,MATCH($C85,Players!$C:$C,0)))</f>
        <v/>
      </c>
      <c r="H85" s="83"/>
      <c r="I85" s="85"/>
      <c r="J85" s="83"/>
      <c r="K85" s="84">
        <f t="shared" si="2"/>
        <v>0</v>
      </c>
    </row>
    <row r="86" spans="1:11" ht="15" customHeight="1" x14ac:dyDescent="0.35">
      <c r="A86" s="32"/>
      <c r="B86" s="37" t="str">
        <f>IF($C86="","",INDEX(Players!A:A,MATCH($C86,Players!$C:$C,0)))</f>
        <v/>
      </c>
      <c r="C86" s="82"/>
      <c r="D86" s="37" t="str">
        <f>IF($C86="","",INDEX(Players!B:B,MATCH($C86,Players!$C:$C,0)))</f>
        <v/>
      </c>
      <c r="E86" s="83" t="str">
        <f>IF($C86="","",INDEX(Players!D:D,MATCH($C86,Players!$C:$C,0)))</f>
        <v/>
      </c>
      <c r="F86" s="83" t="str">
        <f>IF($C86="","",INDEX(Players!E:E,MATCH($C86,Players!$C:$C,0)))</f>
        <v/>
      </c>
      <c r="G86" s="83" t="str">
        <f>IF($C86="","",INDEX(Players!F:F,MATCH($C86,Players!$C:$C,0)))</f>
        <v/>
      </c>
      <c r="H86" s="83"/>
      <c r="I86" s="85"/>
      <c r="J86" s="83"/>
      <c r="K86" s="84">
        <f t="shared" si="2"/>
        <v>0</v>
      </c>
    </row>
    <row r="87" spans="1:11" ht="15" customHeight="1" x14ac:dyDescent="0.35">
      <c r="A87" s="32"/>
      <c r="B87" s="37" t="str">
        <f>IF($C87="","",INDEX(Players!A:A,MATCH($C87,Players!$C:$C,0)))</f>
        <v/>
      </c>
      <c r="C87" s="82"/>
      <c r="D87" s="37" t="str">
        <f>IF($C87="","",INDEX(Players!B:B,MATCH($C87,Players!$C:$C,0)))</f>
        <v/>
      </c>
      <c r="E87" s="83" t="str">
        <f>IF($C87="","",INDEX(Players!D:D,MATCH($C87,Players!$C:$C,0)))</f>
        <v/>
      </c>
      <c r="F87" s="83" t="str">
        <f>IF($C87="","",INDEX(Players!E:E,MATCH($C87,Players!$C:$C,0)))</f>
        <v/>
      </c>
      <c r="G87" s="83" t="str">
        <f>IF($C87="","",INDEX(Players!F:F,MATCH($C87,Players!$C:$C,0)))</f>
        <v/>
      </c>
      <c r="H87" s="83"/>
      <c r="I87" s="85"/>
      <c r="J87" s="83"/>
      <c r="K87" s="84">
        <f t="shared" si="2"/>
        <v>0</v>
      </c>
    </row>
    <row r="88" spans="1:11" ht="15" customHeight="1" x14ac:dyDescent="0.35">
      <c r="A88" s="32"/>
      <c r="B88" s="37" t="str">
        <f>IF($C88="","",INDEX(Players!A:A,MATCH($C88,Players!$C:$C,0)))</f>
        <v/>
      </c>
      <c r="C88" s="82"/>
      <c r="D88" s="37" t="str">
        <f>IF($C88="","",INDEX(Players!B:B,MATCH($C88,Players!$C:$C,0)))</f>
        <v/>
      </c>
      <c r="E88" s="83" t="str">
        <f>IF($C88="","",INDEX(Players!D:D,MATCH($C88,Players!$C:$C,0)))</f>
        <v/>
      </c>
      <c r="F88" s="83" t="str">
        <f>IF($C88="","",INDEX(Players!E:E,MATCH($C88,Players!$C:$C,0)))</f>
        <v/>
      </c>
      <c r="G88" s="83" t="str">
        <f>IF($C88="","",INDEX(Players!F:F,MATCH($C88,Players!$C:$C,0)))</f>
        <v/>
      </c>
      <c r="H88" s="83"/>
      <c r="I88" s="85"/>
      <c r="J88" s="83"/>
      <c r="K88" s="84">
        <f t="shared" si="2"/>
        <v>0</v>
      </c>
    </row>
    <row r="89" spans="1:11" ht="15" customHeight="1" x14ac:dyDescent="0.35">
      <c r="A89" s="32"/>
      <c r="B89" s="37" t="str">
        <f>IF($C89="","",INDEX(Players!A:A,MATCH($C89,Players!$C:$C,0)))</f>
        <v/>
      </c>
      <c r="C89" s="82"/>
      <c r="D89" s="37" t="str">
        <f>IF($C89="","",INDEX(Players!B:B,MATCH($C89,Players!$C:$C,0)))</f>
        <v/>
      </c>
      <c r="E89" s="83" t="str">
        <f>IF($C89="","",INDEX(Players!D:D,MATCH($C89,Players!$C:$C,0)))</f>
        <v/>
      </c>
      <c r="F89" s="83" t="str">
        <f>IF($C89="","",INDEX(Players!E:E,MATCH($C89,Players!$C:$C,0)))</f>
        <v/>
      </c>
      <c r="G89" s="83" t="str">
        <f>IF($C89="","",INDEX(Players!F:F,MATCH($C89,Players!$C:$C,0)))</f>
        <v/>
      </c>
      <c r="H89" s="83"/>
      <c r="I89" s="85"/>
      <c r="J89" s="83"/>
      <c r="K89" s="84">
        <f t="shared" si="2"/>
        <v>0</v>
      </c>
    </row>
    <row r="90" spans="1:11" ht="15" customHeight="1" x14ac:dyDescent="0.35">
      <c r="A90" s="32"/>
      <c r="B90" s="37" t="str">
        <f>IF($C90="","",INDEX(Players!A:A,MATCH($C90,Players!$C:$C,0)))</f>
        <v/>
      </c>
      <c r="C90" s="82"/>
      <c r="D90" s="37" t="str">
        <f>IF($C90="","",INDEX(Players!B:B,MATCH($C90,Players!$C:$C,0)))</f>
        <v/>
      </c>
      <c r="E90" s="83" t="str">
        <f>IF($C90="","",INDEX(Players!D:D,MATCH($C90,Players!$C:$C,0)))</f>
        <v/>
      </c>
      <c r="F90" s="83" t="str">
        <f>IF($C90="","",INDEX(Players!E:E,MATCH($C90,Players!$C:$C,0)))</f>
        <v/>
      </c>
      <c r="G90" s="83" t="str">
        <f>IF($C90="","",INDEX(Players!F:F,MATCH($C90,Players!$C:$C,0)))</f>
        <v/>
      </c>
      <c r="H90" s="83"/>
      <c r="I90" s="85"/>
      <c r="J90" s="83"/>
      <c r="K90" s="84">
        <f t="shared" si="2"/>
        <v>0</v>
      </c>
    </row>
    <row r="91" spans="1:11" ht="15" customHeight="1" x14ac:dyDescent="0.35">
      <c r="A91" s="32"/>
      <c r="B91" s="37" t="str">
        <f>IF($C91="","",INDEX(Players!A:A,MATCH($C91,Players!$C:$C,0)))</f>
        <v/>
      </c>
      <c r="C91" s="82"/>
      <c r="D91" s="37" t="str">
        <f>IF($C91="","",INDEX(Players!B:B,MATCH($C91,Players!$C:$C,0)))</f>
        <v/>
      </c>
      <c r="E91" s="83" t="str">
        <f>IF($C91="","",INDEX(Players!D:D,MATCH($C91,Players!$C:$C,0)))</f>
        <v/>
      </c>
      <c r="F91" s="83" t="str">
        <f>IF($C91="","",INDEX(Players!E:E,MATCH($C91,Players!$C:$C,0)))</f>
        <v/>
      </c>
      <c r="G91" s="83" t="str">
        <f>IF($C91="","",INDEX(Players!F:F,MATCH($C91,Players!$C:$C,0)))</f>
        <v/>
      </c>
      <c r="H91" s="83"/>
      <c r="I91" s="85"/>
      <c r="J91" s="83"/>
      <c r="K91" s="84">
        <f t="shared" si="2"/>
        <v>0</v>
      </c>
    </row>
    <row r="92" spans="1:11" ht="15" customHeight="1" x14ac:dyDescent="0.35">
      <c r="A92" s="32"/>
      <c r="B92" s="37" t="str">
        <f>IF($C92="","",INDEX(Players!A:A,MATCH($C92,Players!$C:$C,0)))</f>
        <v/>
      </c>
      <c r="C92" s="82"/>
      <c r="D92" s="37" t="str">
        <f>IF($C92="","",INDEX(Players!B:B,MATCH($C92,Players!$C:$C,0)))</f>
        <v/>
      </c>
      <c r="E92" s="83" t="str">
        <f>IF($C92="","",INDEX(Players!D:D,MATCH($C92,Players!$C:$C,0)))</f>
        <v/>
      </c>
      <c r="F92" s="83" t="str">
        <f>IF($C92="","",INDEX(Players!E:E,MATCH($C92,Players!$C:$C,0)))</f>
        <v/>
      </c>
      <c r="G92" s="83" t="str">
        <f>IF($C92="","",INDEX(Players!F:F,MATCH($C92,Players!$C:$C,0)))</f>
        <v/>
      </c>
      <c r="H92" s="83"/>
      <c r="I92" s="85"/>
      <c r="J92" s="83"/>
      <c r="K92" s="84">
        <f t="shared" si="2"/>
        <v>0</v>
      </c>
    </row>
    <row r="93" spans="1:11" ht="15" customHeight="1" x14ac:dyDescent="0.35">
      <c r="A93" s="32"/>
      <c r="B93" s="37" t="str">
        <f>IF($C93="","",INDEX(Players!A:A,MATCH($C93,Players!$C:$C,0)))</f>
        <v/>
      </c>
      <c r="C93" s="82"/>
      <c r="D93" s="37" t="str">
        <f>IF($C93="","",INDEX(Players!B:B,MATCH($C93,Players!$C:$C,0)))</f>
        <v/>
      </c>
      <c r="E93" s="83" t="str">
        <f>IF($C93="","",INDEX(Players!D:D,MATCH($C93,Players!$C:$C,0)))</f>
        <v/>
      </c>
      <c r="F93" s="83" t="str">
        <f>IF($C93="","",INDEX(Players!E:E,MATCH($C93,Players!$C:$C,0)))</f>
        <v/>
      </c>
      <c r="G93" s="83" t="str">
        <f>IF($C93="","",INDEX(Players!F:F,MATCH($C93,Players!$C:$C,0)))</f>
        <v/>
      </c>
      <c r="H93" s="83"/>
      <c r="I93" s="85"/>
      <c r="J93" s="83"/>
      <c r="K93" s="84">
        <f t="shared" si="2"/>
        <v>0</v>
      </c>
    </row>
    <row r="94" spans="1:11" ht="15" customHeight="1" x14ac:dyDescent="0.35">
      <c r="A94" s="32"/>
      <c r="B94" s="37" t="str">
        <f>IF($C94="","",INDEX(Players!A:A,MATCH($C94,Players!$C:$C,0)))</f>
        <v/>
      </c>
      <c r="C94" s="82"/>
      <c r="D94" s="37" t="str">
        <f>IF($C94="","",INDEX(Players!B:B,MATCH($C94,Players!$C:$C,0)))</f>
        <v/>
      </c>
      <c r="E94" s="83" t="str">
        <f>IF($C94="","",INDEX(Players!D:D,MATCH($C94,Players!$C:$C,0)))</f>
        <v/>
      </c>
      <c r="F94" s="83" t="str">
        <f>IF($C94="","",INDEX(Players!E:E,MATCH($C94,Players!$C:$C,0)))</f>
        <v/>
      </c>
      <c r="G94" s="83" t="str">
        <f>IF($C94="","",INDEX(Players!F:F,MATCH($C94,Players!$C:$C,0)))</f>
        <v/>
      </c>
      <c r="H94" s="83"/>
      <c r="I94" s="85"/>
      <c r="J94" s="83"/>
      <c r="K94" s="84">
        <f t="shared" si="2"/>
        <v>0</v>
      </c>
    </row>
    <row r="95" spans="1:11" ht="15" customHeight="1" x14ac:dyDescent="0.35">
      <c r="A95" s="32"/>
      <c r="B95" s="37" t="str">
        <f>IF($C95="","",INDEX(Players!A:A,MATCH($C95,Players!$C:$C,0)))</f>
        <v/>
      </c>
      <c r="C95" s="82"/>
      <c r="D95" s="37" t="str">
        <f>IF($C95="","",INDEX(Players!B:B,MATCH($C95,Players!$C:$C,0)))</f>
        <v/>
      </c>
      <c r="E95" s="83" t="str">
        <f>IF($C95="","",INDEX(Players!D:D,MATCH($C95,Players!$C:$C,0)))</f>
        <v/>
      </c>
      <c r="F95" s="83" t="str">
        <f>IF($C95="","",INDEX(Players!E:E,MATCH($C95,Players!$C:$C,0)))</f>
        <v/>
      </c>
      <c r="G95" s="83" t="str">
        <f>IF($C95="","",INDEX(Players!F:F,MATCH($C95,Players!$C:$C,0)))</f>
        <v/>
      </c>
      <c r="H95" s="83"/>
      <c r="I95" s="85"/>
      <c r="J95" s="83"/>
      <c r="K95" s="84">
        <f t="shared" si="2"/>
        <v>0</v>
      </c>
    </row>
    <row r="96" spans="1:11" ht="15" customHeight="1" x14ac:dyDescent="0.35">
      <c r="A96" s="32"/>
      <c r="B96" s="37" t="str">
        <f>IF($C96="","",INDEX(Players!A:A,MATCH($C96,Players!$C:$C,0)))</f>
        <v/>
      </c>
      <c r="C96" s="82"/>
      <c r="D96" s="37" t="str">
        <f>IF($C96="","",INDEX(Players!B:B,MATCH($C96,Players!$C:$C,0)))</f>
        <v/>
      </c>
      <c r="E96" s="83" t="str">
        <f>IF($C96="","",INDEX(Players!D:D,MATCH($C96,Players!$C:$C,0)))</f>
        <v/>
      </c>
      <c r="F96" s="83" t="str">
        <f>IF($C96="","",INDEX(Players!E:E,MATCH($C96,Players!$C:$C,0)))</f>
        <v/>
      </c>
      <c r="G96" s="83" t="str">
        <f>IF($C96="","",INDEX(Players!F:F,MATCH($C96,Players!$C:$C,0)))</f>
        <v/>
      </c>
      <c r="H96" s="83"/>
      <c r="I96" s="85"/>
      <c r="J96" s="83"/>
      <c r="K96" s="84">
        <f t="shared" si="2"/>
        <v>0</v>
      </c>
    </row>
    <row r="97" spans="1:11" x14ac:dyDescent="0.35">
      <c r="A97" s="32"/>
      <c r="B97" s="37" t="str">
        <f>IF($C97="","",INDEX(Players!A:A,MATCH($C97,Players!$C:$C,0)))</f>
        <v/>
      </c>
      <c r="C97" s="82"/>
      <c r="D97" s="37" t="str">
        <f>IF($C97="","",INDEX(Players!B:B,MATCH($C97,Players!$C:$C,0)))</f>
        <v/>
      </c>
      <c r="E97" s="83" t="str">
        <f>IF($C97="","",INDEX(Players!D:D,MATCH($C97,Players!$C:$C,0)))</f>
        <v/>
      </c>
      <c r="F97" s="83" t="str">
        <f>IF($C97="","",INDEX(Players!E:E,MATCH($C97,Players!$C:$C,0)))</f>
        <v/>
      </c>
      <c r="G97" s="83" t="str">
        <f>IF($C97="","",INDEX(Players!F:F,MATCH($C97,Players!$C:$C,0)))</f>
        <v/>
      </c>
      <c r="H97" s="83"/>
      <c r="I97" s="85"/>
      <c r="J97" s="83"/>
      <c r="K97" s="84">
        <f t="shared" si="2"/>
        <v>0</v>
      </c>
    </row>
    <row r="98" spans="1:11" x14ac:dyDescent="0.35">
      <c r="A98" s="32"/>
      <c r="B98" s="37" t="str">
        <f>IF($C98="","",INDEX(Players!A:A,MATCH($C98,Players!$C:$C,0)))</f>
        <v/>
      </c>
      <c r="C98" s="82"/>
      <c r="D98" s="37" t="str">
        <f>IF($C98="","",INDEX(Players!B:B,MATCH($C98,Players!$C:$C,0)))</f>
        <v/>
      </c>
      <c r="E98" s="83" t="str">
        <f>IF($C98="","",INDEX(Players!D:D,MATCH($C98,Players!$C:$C,0)))</f>
        <v/>
      </c>
      <c r="F98" s="83" t="str">
        <f>IF($C98="","",INDEX(Players!E:E,MATCH($C98,Players!$C:$C,0)))</f>
        <v/>
      </c>
      <c r="G98" s="83" t="str">
        <f>IF($C98="","",INDEX(Players!F:F,MATCH($C98,Players!$C:$C,0)))</f>
        <v/>
      </c>
      <c r="H98" s="83"/>
      <c r="I98" s="85"/>
      <c r="J98" s="83"/>
      <c r="K98" s="84">
        <f t="shared" si="2"/>
        <v>0</v>
      </c>
    </row>
    <row r="99" spans="1:11" x14ac:dyDescent="0.35">
      <c r="A99" s="32"/>
      <c r="B99" s="37" t="str">
        <f>IF($C99="","",INDEX(Players!A:A,MATCH($C99,Players!$C:$C,0)))</f>
        <v/>
      </c>
      <c r="C99" s="82"/>
      <c r="D99" s="37" t="str">
        <f>IF($C99="","",INDEX(Players!B:B,MATCH($C99,Players!$C:$C,0)))</f>
        <v/>
      </c>
      <c r="E99" s="83" t="str">
        <f>IF($C99="","",INDEX(Players!D:D,MATCH($C99,Players!$C:$C,0)))</f>
        <v/>
      </c>
      <c r="F99" s="83" t="str">
        <f>IF($C99="","",INDEX(Players!E:E,MATCH($C99,Players!$C:$C,0)))</f>
        <v/>
      </c>
      <c r="G99" s="83" t="str">
        <f>IF($C99="","",INDEX(Players!F:F,MATCH($C99,Players!$C:$C,0)))</f>
        <v/>
      </c>
      <c r="H99" s="83"/>
      <c r="I99" s="85"/>
      <c r="J99" s="83"/>
      <c r="K99" s="84">
        <f t="shared" ref="K99:K130" si="3">IF(C99="",0,IF(A99="",0,I99))</f>
        <v>0</v>
      </c>
    </row>
    <row r="100" spans="1:11" x14ac:dyDescent="0.35">
      <c r="A100" s="32"/>
      <c r="B100" s="37" t="str">
        <f>IF($C100="","",INDEX(Players!A:A,MATCH($C100,Players!$C:$C,0)))</f>
        <v/>
      </c>
      <c r="C100" s="82"/>
      <c r="D100" s="37" t="str">
        <f>IF($C100="","",INDEX(Players!B:B,MATCH($C100,Players!$C:$C,0)))</f>
        <v/>
      </c>
      <c r="E100" s="83" t="str">
        <f>IF($C100="","",INDEX(Players!D:D,MATCH($C100,Players!$C:$C,0)))</f>
        <v/>
      </c>
      <c r="F100" s="83" t="str">
        <f>IF($C100="","",INDEX(Players!E:E,MATCH($C100,Players!$C:$C,0)))</f>
        <v/>
      </c>
      <c r="G100" s="83" t="str">
        <f>IF($C100="","",INDEX(Players!F:F,MATCH($C100,Players!$C:$C,0)))</f>
        <v/>
      </c>
      <c r="H100" s="83"/>
      <c r="I100" s="85"/>
      <c r="J100" s="83"/>
      <c r="K100" s="84">
        <f t="shared" si="3"/>
        <v>0</v>
      </c>
    </row>
    <row r="101" spans="1:11" x14ac:dyDescent="0.35">
      <c r="A101" s="32"/>
      <c r="B101" s="37" t="str">
        <f>IF($C101="","",INDEX(Players!A:A,MATCH($C101,Players!$C:$C,0)))</f>
        <v/>
      </c>
      <c r="C101" s="82"/>
      <c r="D101" s="37" t="str">
        <f>IF($C101="","",INDEX(Players!B:B,MATCH($C101,Players!$C:$C,0)))</f>
        <v/>
      </c>
      <c r="E101" s="83" t="str">
        <f>IF($C101="","",INDEX(Players!D:D,MATCH($C101,Players!$C:$C,0)))</f>
        <v/>
      </c>
      <c r="F101" s="83" t="str">
        <f>IF($C101="","",INDEX(Players!E:E,MATCH($C101,Players!$C:$C,0)))</f>
        <v/>
      </c>
      <c r="G101" s="83" t="str">
        <f>IF($C101="","",INDEX(Players!F:F,MATCH($C101,Players!$C:$C,0)))</f>
        <v/>
      </c>
      <c r="H101" s="83"/>
      <c r="I101" s="85"/>
      <c r="J101" s="83"/>
      <c r="K101" s="84">
        <f t="shared" si="3"/>
        <v>0</v>
      </c>
    </row>
    <row r="102" spans="1:11" x14ac:dyDescent="0.35">
      <c r="A102" s="32"/>
      <c r="B102" s="37" t="str">
        <f>IF($C102="","",INDEX(Players!A:A,MATCH($C102,Players!$C:$C,0)))</f>
        <v/>
      </c>
      <c r="C102" s="82"/>
      <c r="D102" s="37" t="str">
        <f>IF($C102="","",INDEX(Players!B:B,MATCH($C102,Players!$C:$C,0)))</f>
        <v/>
      </c>
      <c r="E102" s="83" t="str">
        <f>IF($C102="","",INDEX(Players!D:D,MATCH($C102,Players!$C:$C,0)))</f>
        <v/>
      </c>
      <c r="F102" s="83" t="str">
        <f>IF($C102="","",INDEX(Players!E:E,MATCH($C102,Players!$C:$C,0)))</f>
        <v/>
      </c>
      <c r="G102" s="83" t="str">
        <f>IF($C102="","",INDEX(Players!F:F,MATCH($C102,Players!$C:$C,0)))</f>
        <v/>
      </c>
      <c r="H102" s="83"/>
      <c r="I102" s="85"/>
      <c r="J102" s="83"/>
      <c r="K102" s="84">
        <f t="shared" si="3"/>
        <v>0</v>
      </c>
    </row>
    <row r="103" spans="1:11" x14ac:dyDescent="0.35">
      <c r="A103" s="32"/>
      <c r="B103" s="37" t="str">
        <f>IF($C103="","",INDEX(Players!A:A,MATCH($C103,Players!$C:$C,0)))</f>
        <v/>
      </c>
      <c r="C103" s="82"/>
      <c r="D103" s="37" t="str">
        <f>IF($C103="","",INDEX(Players!B:B,MATCH($C103,Players!$C:$C,0)))</f>
        <v/>
      </c>
      <c r="E103" s="83" t="str">
        <f>IF($C103="","",INDEX(Players!D:D,MATCH($C103,Players!$C:$C,0)))</f>
        <v/>
      </c>
      <c r="F103" s="83" t="str">
        <f>IF($C103="","",INDEX(Players!E:E,MATCH($C103,Players!$C:$C,0)))</f>
        <v/>
      </c>
      <c r="G103" s="83" t="str">
        <f>IF($C103="","",INDEX(Players!F:F,MATCH($C103,Players!$C:$C,0)))</f>
        <v/>
      </c>
      <c r="H103" s="83"/>
      <c r="I103" s="85"/>
      <c r="J103" s="83"/>
      <c r="K103" s="84">
        <f t="shared" si="3"/>
        <v>0</v>
      </c>
    </row>
    <row r="104" spans="1:11" x14ac:dyDescent="0.35">
      <c r="A104" s="32"/>
      <c r="B104" s="37" t="str">
        <f>IF($C104="","",INDEX(Players!A:A,MATCH($C104,Players!$C:$C,0)))</f>
        <v/>
      </c>
      <c r="C104" s="82"/>
      <c r="D104" s="37" t="str">
        <f>IF($C104="","",INDEX(Players!B:B,MATCH($C104,Players!$C:$C,0)))</f>
        <v/>
      </c>
      <c r="E104" s="83" t="str">
        <f>IF($C104="","",INDEX(Players!D:D,MATCH($C104,Players!$C:$C,0)))</f>
        <v/>
      </c>
      <c r="F104" s="83" t="str">
        <f>IF($C104="","",INDEX(Players!E:E,MATCH($C104,Players!$C:$C,0)))</f>
        <v/>
      </c>
      <c r="G104" s="83" t="str">
        <f>IF($C104="","",INDEX(Players!F:F,MATCH($C104,Players!$C:$C,0)))</f>
        <v/>
      </c>
      <c r="H104" s="83"/>
      <c r="I104" s="85"/>
      <c r="J104" s="83"/>
      <c r="K104" s="84">
        <f t="shared" si="3"/>
        <v>0</v>
      </c>
    </row>
    <row r="105" spans="1:11" x14ac:dyDescent="0.35">
      <c r="A105" s="32"/>
      <c r="B105" s="37" t="str">
        <f>IF($C105="","",INDEX(Players!A:A,MATCH($C105,Players!$C:$C,0)))</f>
        <v/>
      </c>
      <c r="C105" s="82"/>
      <c r="D105" s="37" t="str">
        <f>IF($C105="","",INDEX(Players!B:B,MATCH($C105,Players!$C:$C,0)))</f>
        <v/>
      </c>
      <c r="E105" s="83" t="str">
        <f>IF($C105="","",INDEX(Players!D:D,MATCH($C105,Players!$C:$C,0)))</f>
        <v/>
      </c>
      <c r="F105" s="83" t="str">
        <f>IF($C105="","",INDEX(Players!E:E,MATCH($C105,Players!$C:$C,0)))</f>
        <v/>
      </c>
      <c r="G105" s="83" t="str">
        <f>IF($C105="","",INDEX(Players!F:F,MATCH($C105,Players!$C:$C,0)))</f>
        <v/>
      </c>
      <c r="H105" s="83"/>
      <c r="I105" s="85"/>
      <c r="J105" s="83"/>
      <c r="K105" s="84">
        <f t="shared" si="3"/>
        <v>0</v>
      </c>
    </row>
    <row r="106" spans="1:11" x14ac:dyDescent="0.35">
      <c r="A106" s="32"/>
      <c r="B106" s="37" t="str">
        <f>IF($C106="","",INDEX(Players!A:A,MATCH($C106,Players!$C:$C,0)))</f>
        <v/>
      </c>
      <c r="C106" s="82"/>
      <c r="D106" s="37" t="str">
        <f>IF($C106="","",INDEX(Players!B:B,MATCH($C106,Players!$C:$C,0)))</f>
        <v/>
      </c>
      <c r="E106" s="83" t="str">
        <f>IF($C106="","",INDEX(Players!D:D,MATCH($C106,Players!$C:$C,0)))</f>
        <v/>
      </c>
      <c r="F106" s="83" t="str">
        <f>IF($C106="","",INDEX(Players!E:E,MATCH($C106,Players!$C:$C,0)))</f>
        <v/>
      </c>
      <c r="G106" s="83" t="str">
        <f>IF($C106="","",INDEX(Players!F:F,MATCH($C106,Players!$C:$C,0)))</f>
        <v/>
      </c>
      <c r="H106" s="83"/>
      <c r="I106" s="85"/>
      <c r="J106" s="83"/>
      <c r="K106" s="84">
        <f t="shared" si="3"/>
        <v>0</v>
      </c>
    </row>
    <row r="107" spans="1:11" x14ac:dyDescent="0.35">
      <c r="A107" s="32"/>
      <c r="B107" s="37" t="str">
        <f>IF($C107="","",INDEX(Players!A:A,MATCH($C107,Players!$C:$C,0)))</f>
        <v/>
      </c>
      <c r="C107" s="82"/>
      <c r="D107" s="37" t="str">
        <f>IF($C107="","",INDEX(Players!B:B,MATCH($C107,Players!$C:$C,0)))</f>
        <v/>
      </c>
      <c r="E107" s="83" t="str">
        <f>IF($C107="","",INDEX(Players!D:D,MATCH($C107,Players!$C:$C,0)))</f>
        <v/>
      </c>
      <c r="F107" s="83" t="str">
        <f>IF($C107="","",INDEX(Players!E:E,MATCH($C107,Players!$C:$C,0)))</f>
        <v/>
      </c>
      <c r="G107" s="83" t="str">
        <f>IF($C107="","",INDEX(Players!F:F,MATCH($C107,Players!$C:$C,0)))</f>
        <v/>
      </c>
      <c r="H107" s="83"/>
      <c r="I107" s="85"/>
      <c r="J107" s="83"/>
      <c r="K107" s="84">
        <f t="shared" si="3"/>
        <v>0</v>
      </c>
    </row>
    <row r="108" spans="1:11" x14ac:dyDescent="0.35">
      <c r="A108" s="32"/>
      <c r="B108" s="37" t="str">
        <f>IF($C108="","",INDEX(Players!A:A,MATCH($C108,Players!$C:$C,0)))</f>
        <v/>
      </c>
      <c r="C108" s="82"/>
      <c r="D108" s="37" t="str">
        <f>IF($C108="","",INDEX(Players!B:B,MATCH($C108,Players!$C:$C,0)))</f>
        <v/>
      </c>
      <c r="E108" s="83" t="str">
        <f>IF($C108="","",INDEX(Players!D:D,MATCH($C108,Players!$C:$C,0)))</f>
        <v/>
      </c>
      <c r="F108" s="83" t="str">
        <f>IF($C108="","",INDEX(Players!E:E,MATCH($C108,Players!$C:$C,0)))</f>
        <v/>
      </c>
      <c r="G108" s="83" t="str">
        <f>IF($C108="","",INDEX(Players!F:F,MATCH($C108,Players!$C:$C,0)))</f>
        <v/>
      </c>
      <c r="H108" s="83"/>
      <c r="I108" s="85"/>
      <c r="J108" s="83"/>
      <c r="K108" s="84">
        <f t="shared" si="3"/>
        <v>0</v>
      </c>
    </row>
    <row r="109" spans="1:11" x14ac:dyDescent="0.35">
      <c r="A109" s="32"/>
      <c r="B109" s="37" t="str">
        <f>IF($C109="","",INDEX(Players!A:A,MATCH($C109,Players!$C:$C,0)))</f>
        <v/>
      </c>
      <c r="C109" s="82"/>
      <c r="D109" s="37" t="str">
        <f>IF($C109="","",INDEX(Players!B:B,MATCH($C109,Players!$C:$C,0)))</f>
        <v/>
      </c>
      <c r="E109" s="83" t="str">
        <f>IF($C109="","",INDEX(Players!D:D,MATCH($C109,Players!$C:$C,0)))</f>
        <v/>
      </c>
      <c r="F109" s="83" t="str">
        <f>IF($C109="","",INDEX(Players!E:E,MATCH($C109,Players!$C:$C,0)))</f>
        <v/>
      </c>
      <c r="G109" s="83" t="str">
        <f>IF($C109="","",INDEX(Players!F:F,MATCH($C109,Players!$C:$C,0)))</f>
        <v/>
      </c>
      <c r="H109" s="83"/>
      <c r="I109" s="85"/>
      <c r="J109" s="83"/>
      <c r="K109" s="84">
        <f t="shared" si="3"/>
        <v>0</v>
      </c>
    </row>
    <row r="110" spans="1:11" x14ac:dyDescent="0.35">
      <c r="A110" s="32"/>
      <c r="B110" s="37" t="str">
        <f>IF($C110="","",INDEX(Players!A:A,MATCH($C110,Players!$C:$C,0)))</f>
        <v/>
      </c>
      <c r="C110" s="82"/>
      <c r="D110" s="37" t="str">
        <f>IF($C110="","",INDEX(Players!B:B,MATCH($C110,Players!$C:$C,0)))</f>
        <v/>
      </c>
      <c r="E110" s="83" t="str">
        <f>IF($C110="","",INDEX(Players!D:D,MATCH($C110,Players!$C:$C,0)))</f>
        <v/>
      </c>
      <c r="F110" s="83" t="str">
        <f>IF($C110="","",INDEX(Players!E:E,MATCH($C110,Players!$C:$C,0)))</f>
        <v/>
      </c>
      <c r="G110" s="83" t="str">
        <f>IF($C110="","",INDEX(Players!F:F,MATCH($C110,Players!$C:$C,0)))</f>
        <v/>
      </c>
      <c r="H110" s="83"/>
      <c r="I110" s="85"/>
      <c r="J110" s="83"/>
      <c r="K110" s="84">
        <f t="shared" si="3"/>
        <v>0</v>
      </c>
    </row>
    <row r="111" spans="1:11" x14ac:dyDescent="0.35">
      <c r="A111" s="32"/>
      <c r="B111" s="37" t="str">
        <f>IF($C111="","",INDEX(Players!A:A,MATCH($C111,Players!$C:$C,0)))</f>
        <v/>
      </c>
      <c r="C111" s="82"/>
      <c r="D111" s="37" t="str">
        <f>IF($C111="","",INDEX(Players!B:B,MATCH($C111,Players!$C:$C,0)))</f>
        <v/>
      </c>
      <c r="E111" s="83" t="str">
        <f>IF($C111="","",INDEX(Players!D:D,MATCH($C111,Players!$C:$C,0)))</f>
        <v/>
      </c>
      <c r="F111" s="83" t="str">
        <f>IF($C111="","",INDEX(Players!E:E,MATCH($C111,Players!$C:$C,0)))</f>
        <v/>
      </c>
      <c r="G111" s="83" t="str">
        <f>IF($C111="","",INDEX(Players!F:F,MATCH($C111,Players!$C:$C,0)))</f>
        <v/>
      </c>
      <c r="H111" s="83"/>
      <c r="I111" s="85"/>
      <c r="J111" s="83"/>
      <c r="K111" s="84">
        <f t="shared" si="3"/>
        <v>0</v>
      </c>
    </row>
    <row r="112" spans="1:11" x14ac:dyDescent="0.35">
      <c r="A112" s="32"/>
      <c r="B112" s="37" t="str">
        <f>IF($C112="","",INDEX(Players!A:A,MATCH($C112,Players!$C:$C,0)))</f>
        <v/>
      </c>
      <c r="C112" s="82"/>
      <c r="D112" s="37" t="str">
        <f>IF($C112="","",INDEX(Players!B:B,MATCH($C112,Players!$C:$C,0)))</f>
        <v/>
      </c>
      <c r="E112" s="83" t="str">
        <f>IF($C112="","",INDEX(Players!D:D,MATCH($C112,Players!$C:$C,0)))</f>
        <v/>
      </c>
      <c r="F112" s="83" t="str">
        <f>IF($C112="","",INDEX(Players!E:E,MATCH($C112,Players!$C:$C,0)))</f>
        <v/>
      </c>
      <c r="G112" s="83" t="str">
        <f>IF($C112="","",INDEX(Players!F:F,MATCH($C112,Players!$C:$C,0)))</f>
        <v/>
      </c>
      <c r="H112" s="83"/>
      <c r="I112" s="85"/>
      <c r="J112" s="83"/>
      <c r="K112" s="84">
        <f t="shared" si="3"/>
        <v>0</v>
      </c>
    </row>
    <row r="113" spans="1:11" x14ac:dyDescent="0.35">
      <c r="A113" s="32"/>
      <c r="B113" s="37" t="str">
        <f>IF($C113="","",INDEX(Players!A:A,MATCH($C113,Players!$C:$C,0)))</f>
        <v/>
      </c>
      <c r="C113" s="82"/>
      <c r="D113" s="37" t="str">
        <f>IF($C113="","",INDEX(Players!B:B,MATCH($C113,Players!$C:$C,0)))</f>
        <v/>
      </c>
      <c r="E113" s="83" t="str">
        <f>IF($C113="","",INDEX(Players!D:D,MATCH($C113,Players!$C:$C,0)))</f>
        <v/>
      </c>
      <c r="F113" s="83" t="str">
        <f>IF($C113="","",INDEX(Players!E:E,MATCH($C113,Players!$C:$C,0)))</f>
        <v/>
      </c>
      <c r="G113" s="83" t="str">
        <f>IF($C113="","",INDEX(Players!F:F,MATCH($C113,Players!$C:$C,0)))</f>
        <v/>
      </c>
      <c r="H113" s="83"/>
      <c r="I113" s="85"/>
      <c r="J113" s="83"/>
      <c r="K113" s="84">
        <f t="shared" si="3"/>
        <v>0</v>
      </c>
    </row>
    <row r="114" spans="1:11" x14ac:dyDescent="0.35">
      <c r="A114" s="32"/>
      <c r="B114" s="37" t="str">
        <f>IF($C114="","",INDEX(Players!A:A,MATCH($C114,Players!$C:$C,0)))</f>
        <v/>
      </c>
      <c r="C114" s="82"/>
      <c r="D114" s="37" t="str">
        <f>IF($C114="","",INDEX(Players!B:B,MATCH($C114,Players!$C:$C,0)))</f>
        <v/>
      </c>
      <c r="E114" s="83" t="str">
        <f>IF($C114="","",INDEX(Players!D:D,MATCH($C114,Players!$C:$C,0)))</f>
        <v/>
      </c>
      <c r="F114" s="83" t="str">
        <f>IF($C114="","",INDEX(Players!E:E,MATCH($C114,Players!$C:$C,0)))</f>
        <v/>
      </c>
      <c r="G114" s="83" t="str">
        <f>IF($C114="","",INDEX(Players!F:F,MATCH($C114,Players!$C:$C,0)))</f>
        <v/>
      </c>
      <c r="H114" s="83"/>
      <c r="I114" s="85"/>
      <c r="J114" s="83"/>
      <c r="K114" s="84">
        <f t="shared" si="3"/>
        <v>0</v>
      </c>
    </row>
    <row r="115" spans="1:11" x14ac:dyDescent="0.35">
      <c r="A115" s="32"/>
      <c r="B115" s="37" t="str">
        <f>IF($C115="","",INDEX(Players!A:A,MATCH($C115,Players!$C:$C,0)))</f>
        <v/>
      </c>
      <c r="C115" s="82"/>
      <c r="D115" s="37" t="str">
        <f>IF($C115="","",INDEX(Players!B:B,MATCH($C115,Players!$C:$C,0)))</f>
        <v/>
      </c>
      <c r="E115" s="83" t="str">
        <f>IF($C115="","",INDEX(Players!D:D,MATCH($C115,Players!$C:$C,0)))</f>
        <v/>
      </c>
      <c r="F115" s="83" t="str">
        <f>IF($C115="","",INDEX(Players!E:E,MATCH($C115,Players!$C:$C,0)))</f>
        <v/>
      </c>
      <c r="G115" s="83" t="str">
        <f>IF($C115="","",INDEX(Players!F:F,MATCH($C115,Players!$C:$C,0)))</f>
        <v/>
      </c>
      <c r="H115" s="83"/>
      <c r="I115" s="85"/>
      <c r="J115" s="83"/>
      <c r="K115" s="84">
        <f t="shared" si="3"/>
        <v>0</v>
      </c>
    </row>
    <row r="116" spans="1:11" x14ac:dyDescent="0.35">
      <c r="A116" s="32"/>
      <c r="B116" s="37" t="str">
        <f>IF($C116="","",INDEX(Players!A:A,MATCH($C116,Players!$C:$C,0)))</f>
        <v/>
      </c>
      <c r="C116" s="82"/>
      <c r="D116" s="37" t="str">
        <f>IF($C116="","",INDEX(Players!B:B,MATCH($C116,Players!$C:$C,0)))</f>
        <v/>
      </c>
      <c r="E116" s="83" t="str">
        <f>IF($C116="","",INDEX(Players!D:D,MATCH($C116,Players!$C:$C,0)))</f>
        <v/>
      </c>
      <c r="F116" s="83" t="str">
        <f>IF($C116="","",INDEX(Players!E:E,MATCH($C116,Players!$C:$C,0)))</f>
        <v/>
      </c>
      <c r="G116" s="83" t="str">
        <f>IF($C116="","",INDEX(Players!F:F,MATCH($C116,Players!$C:$C,0)))</f>
        <v/>
      </c>
      <c r="H116" s="83"/>
      <c r="I116" s="85"/>
      <c r="J116" s="83"/>
      <c r="K116" s="84">
        <f t="shared" si="3"/>
        <v>0</v>
      </c>
    </row>
    <row r="117" spans="1:11" x14ac:dyDescent="0.35">
      <c r="A117" s="32"/>
      <c r="B117" s="37" t="str">
        <f>IF($C117="","",INDEX(Players!A:A,MATCH($C117,Players!$C:$C,0)))</f>
        <v/>
      </c>
      <c r="C117" s="82"/>
      <c r="D117" s="37" t="str">
        <f>IF($C117="","",INDEX(Players!B:B,MATCH($C117,Players!$C:$C,0)))</f>
        <v/>
      </c>
      <c r="E117" s="83" t="str">
        <f>IF($C117="","",INDEX(Players!D:D,MATCH($C117,Players!$C:$C,0)))</f>
        <v/>
      </c>
      <c r="F117" s="83" t="str">
        <f>IF($C117="","",INDEX(Players!E:E,MATCH($C117,Players!$C:$C,0)))</f>
        <v/>
      </c>
      <c r="G117" s="83" t="str">
        <f>IF($C117="","",INDEX(Players!F:F,MATCH($C117,Players!$C:$C,0)))</f>
        <v/>
      </c>
      <c r="H117" s="83"/>
      <c r="I117" s="85"/>
      <c r="J117" s="83"/>
      <c r="K117" s="84">
        <f t="shared" si="3"/>
        <v>0</v>
      </c>
    </row>
    <row r="118" spans="1:11" x14ac:dyDescent="0.35">
      <c r="A118" s="32"/>
      <c r="B118" s="37" t="str">
        <f>IF($C118="","",INDEX(Players!A:A,MATCH($C118,Players!$C:$C,0)))</f>
        <v/>
      </c>
      <c r="C118" s="82"/>
      <c r="D118" s="37" t="str">
        <f>IF($C118="","",INDEX(Players!B:B,MATCH($C118,Players!$C:$C,0)))</f>
        <v/>
      </c>
      <c r="E118" s="83" t="str">
        <f>IF($C118="","",INDEX(Players!D:D,MATCH($C118,Players!$C:$C,0)))</f>
        <v/>
      </c>
      <c r="F118" s="83" t="str">
        <f>IF($C118="","",INDEX(Players!E:E,MATCH($C118,Players!$C:$C,0)))</f>
        <v/>
      </c>
      <c r="G118" s="83" t="str">
        <f>IF($C118="","",INDEX(Players!F:F,MATCH($C118,Players!$C:$C,0)))</f>
        <v/>
      </c>
      <c r="H118" s="83"/>
      <c r="I118" s="85"/>
      <c r="J118" s="83"/>
      <c r="K118" s="84">
        <f t="shared" si="3"/>
        <v>0</v>
      </c>
    </row>
    <row r="119" spans="1:11" x14ac:dyDescent="0.35">
      <c r="A119" s="32"/>
      <c r="B119" s="37" t="str">
        <f>IF($C119="","",INDEX(Players!A:A,MATCH($C119,Players!$C:$C,0)))</f>
        <v/>
      </c>
      <c r="C119" s="82"/>
      <c r="D119" s="37" t="str">
        <f>IF($C119="","",INDEX(Players!B:B,MATCH($C119,Players!$C:$C,0)))</f>
        <v/>
      </c>
      <c r="E119" s="83" t="str">
        <f>IF($C119="","",INDEX(Players!D:D,MATCH($C119,Players!$C:$C,0)))</f>
        <v/>
      </c>
      <c r="F119" s="83" t="str">
        <f>IF($C119="","",INDEX(Players!E:E,MATCH($C119,Players!$C:$C,0)))</f>
        <v/>
      </c>
      <c r="G119" s="83" t="str">
        <f>IF($C119="","",INDEX(Players!F:F,MATCH($C119,Players!$C:$C,0)))</f>
        <v/>
      </c>
      <c r="H119" s="83"/>
      <c r="I119" s="85"/>
      <c r="J119" s="83"/>
      <c r="K119" s="84">
        <f t="shared" si="3"/>
        <v>0</v>
      </c>
    </row>
    <row r="120" spans="1:11" x14ac:dyDescent="0.35">
      <c r="A120" s="32"/>
      <c r="B120" s="37" t="str">
        <f>IF($C120="","",INDEX(Players!A:A,MATCH($C120,Players!$C:$C,0)))</f>
        <v/>
      </c>
      <c r="C120" s="82"/>
      <c r="D120" s="37" t="str">
        <f>IF($C120="","",INDEX(Players!B:B,MATCH($C120,Players!$C:$C,0)))</f>
        <v/>
      </c>
      <c r="E120" s="83" t="str">
        <f>IF($C120="","",INDEX(Players!D:D,MATCH($C120,Players!$C:$C,0)))</f>
        <v/>
      </c>
      <c r="F120" s="83" t="str">
        <f>IF($C120="","",INDEX(Players!E:E,MATCH($C120,Players!$C:$C,0)))</f>
        <v/>
      </c>
      <c r="G120" s="83" t="str">
        <f>IF($C120="","",INDEX(Players!F:F,MATCH($C120,Players!$C:$C,0)))</f>
        <v/>
      </c>
      <c r="H120" s="83"/>
      <c r="I120" s="85"/>
      <c r="J120" s="83"/>
      <c r="K120" s="84">
        <f t="shared" si="3"/>
        <v>0</v>
      </c>
    </row>
    <row r="121" spans="1:11" x14ac:dyDescent="0.35">
      <c r="A121" s="32"/>
      <c r="B121" s="37" t="str">
        <f>IF($C121="","",INDEX(Players!A:A,MATCH($C121,Players!$C:$C,0)))</f>
        <v/>
      </c>
      <c r="C121" s="82"/>
      <c r="D121" s="37" t="str">
        <f>IF($C121="","",INDEX(Players!B:B,MATCH($C121,Players!$C:$C,0)))</f>
        <v/>
      </c>
      <c r="E121" s="83" t="str">
        <f>IF($C121="","",INDEX(Players!D:D,MATCH($C121,Players!$C:$C,0)))</f>
        <v/>
      </c>
      <c r="F121" s="83" t="str">
        <f>IF($C121="","",INDEX(Players!E:E,MATCH($C121,Players!$C:$C,0)))</f>
        <v/>
      </c>
      <c r="G121" s="83" t="str">
        <f>IF($C121="","",INDEX(Players!F:F,MATCH($C121,Players!$C:$C,0)))</f>
        <v/>
      </c>
      <c r="H121" s="83"/>
      <c r="I121" s="85"/>
      <c r="J121" s="83"/>
      <c r="K121" s="84">
        <f t="shared" si="3"/>
        <v>0</v>
      </c>
    </row>
    <row r="122" spans="1:11" x14ac:dyDescent="0.35">
      <c r="A122" s="32"/>
      <c r="B122" s="37" t="str">
        <f>IF($C122="","",INDEX(Players!A:A,MATCH($C122,Players!$C:$C,0)))</f>
        <v/>
      </c>
      <c r="C122" s="82"/>
      <c r="D122" s="37" t="str">
        <f>IF($C122="","",INDEX(Players!B:B,MATCH($C122,Players!$C:$C,0)))</f>
        <v/>
      </c>
      <c r="E122" s="83" t="str">
        <f>IF($C122="","",INDEX(Players!D:D,MATCH($C122,Players!$C:$C,0)))</f>
        <v/>
      </c>
      <c r="F122" s="83" t="str">
        <f>IF($C122="","",INDEX(Players!E:E,MATCH($C122,Players!$C:$C,0)))</f>
        <v/>
      </c>
      <c r="G122" s="83" t="str">
        <f>IF($C122="","",INDEX(Players!F:F,MATCH($C122,Players!$C:$C,0)))</f>
        <v/>
      </c>
      <c r="H122" s="83"/>
      <c r="I122" s="85"/>
      <c r="J122" s="83"/>
      <c r="K122" s="84">
        <f t="shared" si="3"/>
        <v>0</v>
      </c>
    </row>
    <row r="123" spans="1:11" x14ac:dyDescent="0.35">
      <c r="A123" s="32"/>
      <c r="B123" s="37" t="str">
        <f>IF($C123="","",INDEX(Players!A:A,MATCH($C123,Players!$C:$C,0)))</f>
        <v/>
      </c>
      <c r="C123" s="82"/>
      <c r="D123" s="37" t="str">
        <f>IF($C123="","",INDEX(Players!B:B,MATCH($C123,Players!$C:$C,0)))</f>
        <v/>
      </c>
      <c r="E123" s="83" t="str">
        <f>IF($C123="","",INDEX(Players!D:D,MATCH($C123,Players!$C:$C,0)))</f>
        <v/>
      </c>
      <c r="F123" s="83" t="str">
        <f>IF($C123="","",INDEX(Players!E:E,MATCH($C123,Players!$C:$C,0)))</f>
        <v/>
      </c>
      <c r="G123" s="83" t="str">
        <f>IF($C123="","",INDEX(Players!F:F,MATCH($C123,Players!$C:$C,0)))</f>
        <v/>
      </c>
      <c r="H123" s="83"/>
      <c r="I123" s="85"/>
      <c r="J123" s="83"/>
      <c r="K123" s="84">
        <f t="shared" si="3"/>
        <v>0</v>
      </c>
    </row>
    <row r="124" spans="1:11" x14ac:dyDescent="0.35">
      <c r="A124" s="32"/>
      <c r="B124" s="37" t="str">
        <f>IF($C124="","",INDEX(Players!A:A,MATCH($C124,Players!$C:$C,0)))</f>
        <v/>
      </c>
      <c r="C124" s="82"/>
      <c r="D124" s="37" t="str">
        <f>IF($C124="","",INDEX(Players!B:B,MATCH($C124,Players!$C:$C,0)))</f>
        <v/>
      </c>
      <c r="E124" s="83" t="str">
        <f>IF($C124="","",INDEX(Players!D:D,MATCH($C124,Players!$C:$C,0)))</f>
        <v/>
      </c>
      <c r="F124" s="83" t="str">
        <f>IF($C124="","",INDEX(Players!E:E,MATCH($C124,Players!$C:$C,0)))</f>
        <v/>
      </c>
      <c r="G124" s="83" t="str">
        <f>IF($C124="","",INDEX(Players!F:F,MATCH($C124,Players!$C:$C,0)))</f>
        <v/>
      </c>
      <c r="H124" s="83"/>
      <c r="I124" s="85"/>
      <c r="J124" s="83"/>
      <c r="K124" s="84">
        <f t="shared" si="3"/>
        <v>0</v>
      </c>
    </row>
    <row r="125" spans="1:11" x14ac:dyDescent="0.35">
      <c r="A125" s="32"/>
      <c r="B125" s="37" t="str">
        <f>IF($C125="","",INDEX(Players!A:A,MATCH($C125,Players!$C:$C,0)))</f>
        <v/>
      </c>
      <c r="C125" s="82"/>
      <c r="D125" s="37" t="str">
        <f>IF($C125="","",INDEX(Players!B:B,MATCH($C125,Players!$C:$C,0)))</f>
        <v/>
      </c>
      <c r="E125" s="83" t="str">
        <f>IF($C125="","",INDEX(Players!D:D,MATCH($C125,Players!$C:$C,0)))</f>
        <v/>
      </c>
      <c r="F125" s="83" t="str">
        <f>IF($C125="","",INDEX(Players!E:E,MATCH($C125,Players!$C:$C,0)))</f>
        <v/>
      </c>
      <c r="G125" s="83" t="str">
        <f>IF($C125="","",INDEX(Players!F:F,MATCH($C125,Players!$C:$C,0)))</f>
        <v/>
      </c>
      <c r="H125" s="83"/>
      <c r="I125" s="85"/>
      <c r="J125" s="83"/>
      <c r="K125" s="84">
        <f t="shared" si="3"/>
        <v>0</v>
      </c>
    </row>
    <row r="126" spans="1:11" x14ac:dyDescent="0.35">
      <c r="A126" s="32"/>
      <c r="B126" s="37" t="str">
        <f>IF($C126="","",INDEX(Players!A:A,MATCH($C126,Players!$C:$C,0)))</f>
        <v/>
      </c>
      <c r="C126" s="82"/>
      <c r="D126" s="37" t="str">
        <f>IF($C126="","",INDEX(Players!B:B,MATCH($C126,Players!$C:$C,0)))</f>
        <v/>
      </c>
      <c r="E126" s="83" t="str">
        <f>IF($C126="","",INDEX(Players!D:D,MATCH($C126,Players!$C:$C,0)))</f>
        <v/>
      </c>
      <c r="F126" s="83" t="str">
        <f>IF($C126="","",INDEX(Players!E:E,MATCH($C126,Players!$C:$C,0)))</f>
        <v/>
      </c>
      <c r="G126" s="83" t="str">
        <f>IF($C126="","",INDEX(Players!F:F,MATCH($C126,Players!$C:$C,0)))</f>
        <v/>
      </c>
      <c r="H126" s="83"/>
      <c r="I126" s="85"/>
      <c r="J126" s="83"/>
      <c r="K126" s="84">
        <f t="shared" si="3"/>
        <v>0</v>
      </c>
    </row>
    <row r="127" spans="1:11" x14ac:dyDescent="0.35">
      <c r="A127" s="32"/>
      <c r="B127" s="37" t="str">
        <f>IF($C127="","",INDEX(Players!A:A,MATCH($C127,Players!$C:$C,0)))</f>
        <v/>
      </c>
      <c r="C127" s="82"/>
      <c r="D127" s="37" t="str">
        <f>IF($C127="","",INDEX(Players!B:B,MATCH($C127,Players!$C:$C,0)))</f>
        <v/>
      </c>
      <c r="E127" s="83" t="str">
        <f>IF($C127="","",INDEX(Players!D:D,MATCH($C127,Players!$C:$C,0)))</f>
        <v/>
      </c>
      <c r="F127" s="83" t="str">
        <f>IF($C127="","",INDEX(Players!E:E,MATCH($C127,Players!$C:$C,0)))</f>
        <v/>
      </c>
      <c r="G127" s="83" t="str">
        <f>IF($C127="","",INDEX(Players!F:F,MATCH($C127,Players!$C:$C,0)))</f>
        <v/>
      </c>
      <c r="H127" s="83"/>
      <c r="I127" s="85"/>
      <c r="J127" s="83"/>
      <c r="K127" s="84">
        <f t="shared" si="3"/>
        <v>0</v>
      </c>
    </row>
    <row r="128" spans="1:11" x14ac:dyDescent="0.35">
      <c r="A128" s="32"/>
      <c r="B128" s="37" t="str">
        <f>IF($C128="","",INDEX(Players!A:A,MATCH($C128,Players!$C:$C,0)))</f>
        <v/>
      </c>
      <c r="C128" s="82"/>
      <c r="D128" s="37" t="str">
        <f>IF($C128="","",INDEX(Players!B:B,MATCH($C128,Players!$C:$C,0)))</f>
        <v/>
      </c>
      <c r="E128" s="83" t="str">
        <f>IF($C128="","",INDEX(Players!D:D,MATCH($C128,Players!$C:$C,0)))</f>
        <v/>
      </c>
      <c r="F128" s="83" t="str">
        <f>IF($C128="","",INDEX(Players!E:E,MATCH($C128,Players!$C:$C,0)))</f>
        <v/>
      </c>
      <c r="G128" s="83" t="str">
        <f>IF($C128="","",INDEX(Players!F:F,MATCH($C128,Players!$C:$C,0)))</f>
        <v/>
      </c>
      <c r="H128" s="83"/>
      <c r="I128" s="85"/>
      <c r="J128" s="83"/>
      <c r="K128" s="84">
        <f t="shared" si="3"/>
        <v>0</v>
      </c>
    </row>
    <row r="129" spans="1:11" x14ac:dyDescent="0.35">
      <c r="A129" s="32"/>
      <c r="B129" s="37" t="str">
        <f>IF($C129="","",INDEX(Players!A:A,MATCH($C129,Players!$C:$C,0)))</f>
        <v/>
      </c>
      <c r="C129" s="82"/>
      <c r="D129" s="37" t="str">
        <f>IF($C129="","",INDEX(Players!B:B,MATCH($C129,Players!$C:$C,0)))</f>
        <v/>
      </c>
      <c r="E129" s="83" t="str">
        <f>IF($C129="","",INDEX(Players!D:D,MATCH($C129,Players!$C:$C,0)))</f>
        <v/>
      </c>
      <c r="F129" s="83" t="str">
        <f>IF($C129="","",INDEX(Players!E:E,MATCH($C129,Players!$C:$C,0)))</f>
        <v/>
      </c>
      <c r="G129" s="83" t="str">
        <f>IF($C129="","",INDEX(Players!F:F,MATCH($C129,Players!$C:$C,0)))</f>
        <v/>
      </c>
      <c r="H129" s="83"/>
      <c r="I129" s="85"/>
      <c r="J129" s="83"/>
      <c r="K129" s="84">
        <f t="shared" si="3"/>
        <v>0</v>
      </c>
    </row>
    <row r="130" spans="1:11" x14ac:dyDescent="0.35">
      <c r="A130" s="32"/>
      <c r="B130" s="37" t="str">
        <f>IF($C130="","",INDEX(Players!A:A,MATCH($C130,Players!$C:$C,0)))</f>
        <v/>
      </c>
      <c r="C130" s="82"/>
      <c r="D130" s="37" t="str">
        <f>IF($C130="","",INDEX(Players!B:B,MATCH($C130,Players!$C:$C,0)))</f>
        <v/>
      </c>
      <c r="E130" s="83" t="str">
        <f>IF($C130="","",INDEX(Players!D:D,MATCH($C130,Players!$C:$C,0)))</f>
        <v/>
      </c>
      <c r="F130" s="83" t="str">
        <f>IF($C130="","",INDEX(Players!E:E,MATCH($C130,Players!$C:$C,0)))</f>
        <v/>
      </c>
      <c r="G130" s="83" t="str">
        <f>IF($C130="","",INDEX(Players!F:F,MATCH($C130,Players!$C:$C,0)))</f>
        <v/>
      </c>
      <c r="H130" s="83"/>
      <c r="I130" s="85"/>
      <c r="J130" s="83"/>
      <c r="K130" s="84">
        <f t="shared" si="3"/>
        <v>0</v>
      </c>
    </row>
    <row r="131" spans="1:11" x14ac:dyDescent="0.35">
      <c r="A131" s="32"/>
      <c r="B131" s="37" t="str">
        <f>IF($C131="","",INDEX(Players!A:A,MATCH($C131,Players!$C:$C,0)))</f>
        <v/>
      </c>
      <c r="C131" s="82"/>
      <c r="D131" s="37" t="str">
        <f>IF($C131="","",INDEX(Players!B:B,MATCH($C131,Players!$C:$C,0)))</f>
        <v/>
      </c>
      <c r="E131" s="83" t="str">
        <f>IF($C131="","",INDEX(Players!D:D,MATCH($C131,Players!$C:$C,0)))</f>
        <v/>
      </c>
      <c r="F131" s="83" t="str">
        <f>IF($C131="","",INDEX(Players!E:E,MATCH($C131,Players!$C:$C,0)))</f>
        <v/>
      </c>
      <c r="G131" s="83" t="str">
        <f>IF($C131="","",INDEX(Players!F:F,MATCH($C131,Players!$C:$C,0)))</f>
        <v/>
      </c>
      <c r="H131" s="83"/>
      <c r="I131" s="85"/>
      <c r="J131" s="83"/>
      <c r="K131" s="84">
        <f t="shared" ref="K131:K162" si="4">IF(C131="",0,IF(A131="",0,I131))</f>
        <v>0</v>
      </c>
    </row>
    <row r="132" spans="1:11" x14ac:dyDescent="0.35">
      <c r="A132" s="32"/>
      <c r="B132" s="37" t="str">
        <f>IF($C132="","",INDEX(Players!A:A,MATCH($C132,Players!$C:$C,0)))</f>
        <v/>
      </c>
      <c r="C132" s="82"/>
      <c r="D132" s="37" t="str">
        <f>IF($C132="","",INDEX(Players!B:B,MATCH($C132,Players!$C:$C,0)))</f>
        <v/>
      </c>
      <c r="E132" s="83" t="str">
        <f>IF($C132="","",INDEX(Players!D:D,MATCH($C132,Players!$C:$C,0)))</f>
        <v/>
      </c>
      <c r="F132" s="83" t="str">
        <f>IF($C132="","",INDEX(Players!E:E,MATCH($C132,Players!$C:$C,0)))</f>
        <v/>
      </c>
      <c r="G132" s="83" t="str">
        <f>IF($C132="","",INDEX(Players!F:F,MATCH($C132,Players!$C:$C,0)))</f>
        <v/>
      </c>
      <c r="H132" s="83"/>
      <c r="I132" s="85"/>
      <c r="J132" s="83"/>
      <c r="K132" s="84">
        <f t="shared" si="4"/>
        <v>0</v>
      </c>
    </row>
    <row r="133" spans="1:11" x14ac:dyDescent="0.35">
      <c r="A133" s="32"/>
      <c r="B133" s="37" t="str">
        <f>IF($C133="","",INDEX(Players!A:A,MATCH($C133,Players!$C:$C,0)))</f>
        <v/>
      </c>
      <c r="C133" s="82"/>
      <c r="D133" s="37" t="str">
        <f>IF($C133="","",INDEX(Players!B:B,MATCH($C133,Players!$C:$C,0)))</f>
        <v/>
      </c>
      <c r="E133" s="83" t="str">
        <f>IF($C133="","",INDEX(Players!D:D,MATCH($C133,Players!$C:$C,0)))</f>
        <v/>
      </c>
      <c r="F133" s="83" t="str">
        <f>IF($C133="","",INDEX(Players!E:E,MATCH($C133,Players!$C:$C,0)))</f>
        <v/>
      </c>
      <c r="G133" s="83" t="str">
        <f>IF($C133="","",INDEX(Players!F:F,MATCH($C133,Players!$C:$C,0)))</f>
        <v/>
      </c>
      <c r="H133" s="83"/>
      <c r="I133" s="85"/>
      <c r="J133" s="83"/>
      <c r="K133" s="84">
        <f t="shared" si="4"/>
        <v>0</v>
      </c>
    </row>
    <row r="134" spans="1:11" x14ac:dyDescent="0.35">
      <c r="A134" s="32"/>
      <c r="B134" s="37" t="str">
        <f>IF($C134="","",INDEX(Players!A:A,MATCH($C134,Players!$C:$C,0)))</f>
        <v/>
      </c>
      <c r="C134" s="82"/>
      <c r="D134" s="37" t="str">
        <f>IF($C134="","",INDEX(Players!B:B,MATCH($C134,Players!$C:$C,0)))</f>
        <v/>
      </c>
      <c r="E134" s="83" t="str">
        <f>IF($C134="","",INDEX(Players!D:D,MATCH($C134,Players!$C:$C,0)))</f>
        <v/>
      </c>
      <c r="F134" s="83" t="str">
        <f>IF($C134="","",INDEX(Players!E:E,MATCH($C134,Players!$C:$C,0)))</f>
        <v/>
      </c>
      <c r="G134" s="83" t="str">
        <f>IF($C134="","",INDEX(Players!F:F,MATCH($C134,Players!$C:$C,0)))</f>
        <v/>
      </c>
      <c r="H134" s="83"/>
      <c r="I134" s="85"/>
      <c r="J134" s="83"/>
      <c r="K134" s="84">
        <f t="shared" si="4"/>
        <v>0</v>
      </c>
    </row>
    <row r="135" spans="1:11" x14ac:dyDescent="0.35">
      <c r="A135" s="32"/>
      <c r="B135" s="37" t="str">
        <f>IF($C135="","",INDEX(Players!A:A,MATCH($C135,Players!$C:$C,0)))</f>
        <v/>
      </c>
      <c r="C135" s="82"/>
      <c r="D135" s="37" t="str">
        <f>IF($C135="","",INDEX(Players!B:B,MATCH($C135,Players!$C:$C,0)))</f>
        <v/>
      </c>
      <c r="E135" s="83" t="str">
        <f>IF($C135="","",INDEX(Players!D:D,MATCH($C135,Players!$C:$C,0)))</f>
        <v/>
      </c>
      <c r="F135" s="83" t="str">
        <f>IF($C135="","",INDEX(Players!E:E,MATCH($C135,Players!$C:$C,0)))</f>
        <v/>
      </c>
      <c r="G135" s="83" t="str">
        <f>IF($C135="","",INDEX(Players!F:F,MATCH($C135,Players!$C:$C,0)))</f>
        <v/>
      </c>
      <c r="H135" s="83"/>
      <c r="I135" s="85"/>
      <c r="J135" s="83"/>
      <c r="K135" s="84">
        <f t="shared" si="4"/>
        <v>0</v>
      </c>
    </row>
    <row r="136" spans="1:11" x14ac:dyDescent="0.35">
      <c r="A136" s="32"/>
      <c r="B136" s="37" t="str">
        <f>IF($C136="","",INDEX(Players!A:A,MATCH($C136,Players!$C:$C,0)))</f>
        <v/>
      </c>
      <c r="C136" s="82"/>
      <c r="D136" s="37" t="str">
        <f>IF($C136="","",INDEX(Players!B:B,MATCH($C136,Players!$C:$C,0)))</f>
        <v/>
      </c>
      <c r="E136" s="83" t="str">
        <f>IF($C136="","",INDEX(Players!D:D,MATCH($C136,Players!$C:$C,0)))</f>
        <v/>
      </c>
      <c r="F136" s="83" t="str">
        <f>IF($C136="","",INDEX(Players!E:E,MATCH($C136,Players!$C:$C,0)))</f>
        <v/>
      </c>
      <c r="G136" s="83" t="str">
        <f>IF($C136="","",INDEX(Players!F:F,MATCH($C136,Players!$C:$C,0)))</f>
        <v/>
      </c>
      <c r="H136" s="83"/>
      <c r="I136" s="85"/>
      <c r="J136" s="83"/>
      <c r="K136" s="84">
        <f t="shared" si="4"/>
        <v>0</v>
      </c>
    </row>
    <row r="137" spans="1:11" x14ac:dyDescent="0.35">
      <c r="A137" s="32"/>
      <c r="B137" s="37" t="str">
        <f>IF($C137="","",INDEX(Players!A:A,MATCH($C137,Players!$C:$C,0)))</f>
        <v/>
      </c>
      <c r="C137" s="82"/>
      <c r="D137" s="37" t="str">
        <f>IF($C137="","",INDEX(Players!B:B,MATCH($C137,Players!$C:$C,0)))</f>
        <v/>
      </c>
      <c r="E137" s="83" t="str">
        <f>IF($C137="","",INDEX(Players!D:D,MATCH($C137,Players!$C:$C,0)))</f>
        <v/>
      </c>
      <c r="F137" s="83" t="str">
        <f>IF($C137="","",INDEX(Players!E:E,MATCH($C137,Players!$C:$C,0)))</f>
        <v/>
      </c>
      <c r="G137" s="83" t="str">
        <f>IF($C137="","",INDEX(Players!F:F,MATCH($C137,Players!$C:$C,0)))</f>
        <v/>
      </c>
      <c r="H137" s="83"/>
      <c r="I137" s="85"/>
      <c r="J137" s="83"/>
      <c r="K137" s="84">
        <f t="shared" si="4"/>
        <v>0</v>
      </c>
    </row>
    <row r="138" spans="1:11" x14ac:dyDescent="0.35">
      <c r="A138" s="32"/>
      <c r="B138" s="37" t="str">
        <f>IF($C138="","",INDEX(Players!A:A,MATCH($C138,Players!$C:$C,0)))</f>
        <v/>
      </c>
      <c r="C138" s="82"/>
      <c r="D138" s="37" t="str">
        <f>IF($C138="","",INDEX(Players!B:B,MATCH($C138,Players!$C:$C,0)))</f>
        <v/>
      </c>
      <c r="E138" s="83" t="str">
        <f>IF($C138="","",INDEX(Players!D:D,MATCH($C138,Players!$C:$C,0)))</f>
        <v/>
      </c>
      <c r="F138" s="83" t="str">
        <f>IF($C138="","",INDEX(Players!E:E,MATCH($C138,Players!$C:$C,0)))</f>
        <v/>
      </c>
      <c r="G138" s="83" t="str">
        <f>IF($C138="","",INDEX(Players!F:F,MATCH($C138,Players!$C:$C,0)))</f>
        <v/>
      </c>
      <c r="H138" s="83"/>
      <c r="I138" s="85"/>
      <c r="J138" s="83"/>
      <c r="K138" s="84">
        <f t="shared" si="4"/>
        <v>0</v>
      </c>
    </row>
    <row r="139" spans="1:11" x14ac:dyDescent="0.35">
      <c r="A139" s="32"/>
      <c r="B139" s="37" t="str">
        <f>IF($C139="","",INDEX(Players!A:A,MATCH($C139,Players!$C:$C,0)))</f>
        <v/>
      </c>
      <c r="C139" s="82"/>
      <c r="D139" s="37" t="str">
        <f>IF($C139="","",INDEX(Players!B:B,MATCH($C139,Players!$C:$C,0)))</f>
        <v/>
      </c>
      <c r="E139" s="83" t="str">
        <f>IF($C139="","",INDEX(Players!D:D,MATCH($C139,Players!$C:$C,0)))</f>
        <v/>
      </c>
      <c r="F139" s="83" t="str">
        <f>IF($C139="","",INDEX(Players!E:E,MATCH($C139,Players!$C:$C,0)))</f>
        <v/>
      </c>
      <c r="G139" s="83" t="str">
        <f>IF($C139="","",INDEX(Players!F:F,MATCH($C139,Players!$C:$C,0)))</f>
        <v/>
      </c>
      <c r="H139" s="83"/>
      <c r="I139" s="85"/>
      <c r="J139" s="83"/>
      <c r="K139" s="84">
        <f t="shared" si="4"/>
        <v>0</v>
      </c>
    </row>
    <row r="140" spans="1:11" x14ac:dyDescent="0.35">
      <c r="A140" s="32"/>
      <c r="B140" s="37" t="str">
        <f>IF($C140="","",INDEX(Players!A:A,MATCH($C140,Players!$C:$C,0)))</f>
        <v/>
      </c>
      <c r="C140" s="82"/>
      <c r="D140" s="37" t="str">
        <f>IF($C140="","",INDEX(Players!B:B,MATCH($C140,Players!$C:$C,0)))</f>
        <v/>
      </c>
      <c r="E140" s="83" t="str">
        <f>IF($C140="","",INDEX(Players!D:D,MATCH($C140,Players!$C:$C,0)))</f>
        <v/>
      </c>
      <c r="F140" s="83" t="str">
        <f>IF($C140="","",INDEX(Players!E:E,MATCH($C140,Players!$C:$C,0)))</f>
        <v/>
      </c>
      <c r="G140" s="83" t="str">
        <f>IF($C140="","",INDEX(Players!F:F,MATCH($C140,Players!$C:$C,0)))</f>
        <v/>
      </c>
      <c r="H140" s="83"/>
      <c r="I140" s="85"/>
      <c r="J140" s="83"/>
      <c r="K140" s="84">
        <f t="shared" si="4"/>
        <v>0</v>
      </c>
    </row>
    <row r="141" spans="1:11" x14ac:dyDescent="0.35">
      <c r="A141" s="32"/>
      <c r="B141" s="37" t="str">
        <f>IF($C141="","",INDEX(Players!A:A,MATCH($C141,Players!$C:$C,0)))</f>
        <v/>
      </c>
      <c r="C141" s="82"/>
      <c r="D141" s="37" t="str">
        <f>IF($C141="","",INDEX(Players!B:B,MATCH($C141,Players!$C:$C,0)))</f>
        <v/>
      </c>
      <c r="E141" s="83" t="str">
        <f>IF($C141="","",INDEX(Players!D:D,MATCH($C141,Players!$C:$C,0)))</f>
        <v/>
      </c>
      <c r="F141" s="83" t="str">
        <f>IF($C141="","",INDEX(Players!E:E,MATCH($C141,Players!$C:$C,0)))</f>
        <v/>
      </c>
      <c r="G141" s="83" t="str">
        <f>IF($C141="","",INDEX(Players!F:F,MATCH($C141,Players!$C:$C,0)))</f>
        <v/>
      </c>
      <c r="H141" s="83"/>
      <c r="I141" s="85"/>
      <c r="J141" s="83"/>
      <c r="K141" s="84">
        <f t="shared" si="4"/>
        <v>0</v>
      </c>
    </row>
    <row r="142" spans="1:11" x14ac:dyDescent="0.35">
      <c r="A142" s="32"/>
      <c r="B142" s="37" t="str">
        <f>IF($C142="","",INDEX(Players!A:A,MATCH($C142,Players!$C:$C,0)))</f>
        <v/>
      </c>
      <c r="C142" s="82"/>
      <c r="D142" s="37" t="str">
        <f>IF($C142="","",INDEX(Players!B:B,MATCH($C142,Players!$C:$C,0)))</f>
        <v/>
      </c>
      <c r="E142" s="83" t="str">
        <f>IF($C142="","",INDEX(Players!D:D,MATCH($C142,Players!$C:$C,0)))</f>
        <v/>
      </c>
      <c r="F142" s="83" t="str">
        <f>IF($C142="","",INDEX(Players!E:E,MATCH($C142,Players!$C:$C,0)))</f>
        <v/>
      </c>
      <c r="G142" s="83" t="str">
        <f>IF($C142="","",INDEX(Players!F:F,MATCH($C142,Players!$C:$C,0)))</f>
        <v/>
      </c>
      <c r="H142" s="83"/>
      <c r="I142" s="85"/>
      <c r="J142" s="83"/>
      <c r="K142" s="84">
        <f t="shared" si="4"/>
        <v>0</v>
      </c>
    </row>
    <row r="143" spans="1:11" x14ac:dyDescent="0.35">
      <c r="A143" s="32"/>
      <c r="B143" s="37" t="str">
        <f>IF($C143="","",INDEX(Players!A:A,MATCH($C143,Players!$C:$C,0)))</f>
        <v/>
      </c>
      <c r="C143" s="82"/>
      <c r="D143" s="37" t="str">
        <f>IF($C143="","",INDEX(Players!B:B,MATCH($C143,Players!$C:$C,0)))</f>
        <v/>
      </c>
      <c r="E143" s="83" t="str">
        <f>IF($C143="","",INDEX(Players!D:D,MATCH($C143,Players!$C:$C,0)))</f>
        <v/>
      </c>
      <c r="F143" s="83" t="str">
        <f>IF($C143="","",INDEX(Players!E:E,MATCH($C143,Players!$C:$C,0)))</f>
        <v/>
      </c>
      <c r="G143" s="83" t="str">
        <f>IF($C143="","",INDEX(Players!F:F,MATCH($C143,Players!$C:$C,0)))</f>
        <v/>
      </c>
      <c r="H143" s="83"/>
      <c r="I143" s="85"/>
      <c r="J143" s="83"/>
      <c r="K143" s="84">
        <f t="shared" si="4"/>
        <v>0</v>
      </c>
    </row>
    <row r="144" spans="1:11" x14ac:dyDescent="0.35">
      <c r="A144" s="32"/>
      <c r="B144" s="37" t="str">
        <f>IF($C144="","",INDEX(Players!A:A,MATCH($C144,Players!$C:$C,0)))</f>
        <v/>
      </c>
      <c r="C144" s="82"/>
      <c r="D144" s="37" t="str">
        <f>IF($C144="","",INDEX(Players!B:B,MATCH($C144,Players!$C:$C,0)))</f>
        <v/>
      </c>
      <c r="E144" s="83" t="str">
        <f>IF($C144="","",INDEX(Players!D:D,MATCH($C144,Players!$C:$C,0)))</f>
        <v/>
      </c>
      <c r="F144" s="83" t="str">
        <f>IF($C144="","",INDEX(Players!E:E,MATCH($C144,Players!$C:$C,0)))</f>
        <v/>
      </c>
      <c r="G144" s="83" t="str">
        <f>IF($C144="","",INDEX(Players!F:F,MATCH($C144,Players!$C:$C,0)))</f>
        <v/>
      </c>
      <c r="H144" s="83"/>
      <c r="I144" s="85"/>
      <c r="J144" s="83"/>
      <c r="K144" s="84">
        <f t="shared" si="4"/>
        <v>0</v>
      </c>
    </row>
    <row r="145" spans="1:11" x14ac:dyDescent="0.35">
      <c r="A145" s="32"/>
      <c r="B145" s="37" t="str">
        <f>IF($C145="","",INDEX(Players!A:A,MATCH($C145,Players!$C:$C,0)))</f>
        <v/>
      </c>
      <c r="C145" s="82"/>
      <c r="D145" s="37" t="str">
        <f>IF($C145="","",INDEX(Players!B:B,MATCH($C145,Players!$C:$C,0)))</f>
        <v/>
      </c>
      <c r="E145" s="83" t="str">
        <f>IF($C145="","",INDEX(Players!D:D,MATCH($C145,Players!$C:$C,0)))</f>
        <v/>
      </c>
      <c r="F145" s="83" t="str">
        <f>IF($C145="","",INDEX(Players!E:E,MATCH($C145,Players!$C:$C,0)))</f>
        <v/>
      </c>
      <c r="G145" s="83" t="str">
        <f>IF($C145="","",INDEX(Players!F:F,MATCH($C145,Players!$C:$C,0)))</f>
        <v/>
      </c>
      <c r="H145" s="83"/>
      <c r="I145" s="85"/>
      <c r="J145" s="83"/>
      <c r="K145" s="84">
        <f t="shared" si="4"/>
        <v>0</v>
      </c>
    </row>
    <row r="146" spans="1:11" x14ac:dyDescent="0.35">
      <c r="A146" s="32"/>
      <c r="B146" s="37" t="str">
        <f>IF($C146="","",INDEX(Players!A:A,MATCH($C146,Players!$C:$C,0)))</f>
        <v/>
      </c>
      <c r="C146" s="82"/>
      <c r="D146" s="37" t="str">
        <f>IF($C146="","",INDEX(Players!B:B,MATCH($C146,Players!$C:$C,0)))</f>
        <v/>
      </c>
      <c r="E146" s="83" t="str">
        <f>IF($C146="","",INDEX(Players!D:D,MATCH($C146,Players!$C:$C,0)))</f>
        <v/>
      </c>
      <c r="F146" s="83" t="str">
        <f>IF($C146="","",INDEX(Players!E:E,MATCH($C146,Players!$C:$C,0)))</f>
        <v/>
      </c>
      <c r="G146" s="83" t="str">
        <f>IF($C146="","",INDEX(Players!F:F,MATCH($C146,Players!$C:$C,0)))</f>
        <v/>
      </c>
      <c r="H146" s="83"/>
      <c r="I146" s="85"/>
      <c r="J146" s="83"/>
      <c r="K146" s="84">
        <f t="shared" si="4"/>
        <v>0</v>
      </c>
    </row>
    <row r="147" spans="1:11" x14ac:dyDescent="0.35">
      <c r="A147" s="32"/>
      <c r="B147" s="37" t="str">
        <f>IF($C147="","",INDEX(Players!A:A,MATCH($C147,Players!$C:$C,0)))</f>
        <v/>
      </c>
      <c r="C147" s="82"/>
      <c r="D147" s="37" t="str">
        <f>IF($C147="","",INDEX(Players!B:B,MATCH($C147,Players!$C:$C,0)))</f>
        <v/>
      </c>
      <c r="E147" s="83" t="str">
        <f>IF($C147="","",INDEX(Players!D:D,MATCH($C147,Players!$C:$C,0)))</f>
        <v/>
      </c>
      <c r="F147" s="83" t="str">
        <f>IF($C147="","",INDEX(Players!E:E,MATCH($C147,Players!$C:$C,0)))</f>
        <v/>
      </c>
      <c r="G147" s="83" t="str">
        <f>IF($C147="","",INDEX(Players!F:F,MATCH($C147,Players!$C:$C,0)))</f>
        <v/>
      </c>
      <c r="H147" s="83"/>
      <c r="I147" s="85"/>
      <c r="J147" s="83"/>
      <c r="K147" s="84">
        <f t="shared" si="4"/>
        <v>0</v>
      </c>
    </row>
    <row r="148" spans="1:11" x14ac:dyDescent="0.35">
      <c r="A148" s="32"/>
      <c r="B148" s="37" t="str">
        <f>IF($C148="","",INDEX(Players!A:A,MATCH($C148,Players!$C:$C,0)))</f>
        <v/>
      </c>
      <c r="C148" s="82"/>
      <c r="D148" s="37" t="str">
        <f>IF($C148="","",INDEX(Players!B:B,MATCH($C148,Players!$C:$C,0)))</f>
        <v/>
      </c>
      <c r="E148" s="83" t="str">
        <f>IF($C148="","",INDEX(Players!D:D,MATCH($C148,Players!$C:$C,0)))</f>
        <v/>
      </c>
      <c r="F148" s="83" t="str">
        <f>IF($C148="","",INDEX(Players!E:E,MATCH($C148,Players!$C:$C,0)))</f>
        <v/>
      </c>
      <c r="G148" s="83" t="str">
        <f>IF($C148="","",INDEX(Players!F:F,MATCH($C148,Players!$C:$C,0)))</f>
        <v/>
      </c>
      <c r="H148" s="83"/>
      <c r="I148" s="85"/>
      <c r="J148" s="83"/>
      <c r="K148" s="84">
        <f t="shared" si="4"/>
        <v>0</v>
      </c>
    </row>
    <row r="149" spans="1:11" x14ac:dyDescent="0.35">
      <c r="A149" s="32"/>
      <c r="B149" s="37" t="str">
        <f>IF($C149="","",INDEX(Players!A:A,MATCH($C149,Players!$C:$C,0)))</f>
        <v/>
      </c>
      <c r="C149" s="82"/>
      <c r="D149" s="37" t="str">
        <f>IF($C149="","",INDEX(Players!B:B,MATCH($C149,Players!$C:$C,0)))</f>
        <v/>
      </c>
      <c r="E149" s="83" t="str">
        <f>IF($C149="","",INDEX(Players!D:D,MATCH($C149,Players!$C:$C,0)))</f>
        <v/>
      </c>
      <c r="F149" s="83" t="str">
        <f>IF($C149="","",INDEX(Players!E:E,MATCH($C149,Players!$C:$C,0)))</f>
        <v/>
      </c>
      <c r="G149" s="83" t="str">
        <f>IF($C149="","",INDEX(Players!F:F,MATCH($C149,Players!$C:$C,0)))</f>
        <v/>
      </c>
      <c r="H149" s="83"/>
      <c r="I149" s="85"/>
      <c r="J149" s="83"/>
      <c r="K149" s="84">
        <f t="shared" si="4"/>
        <v>0</v>
      </c>
    </row>
    <row r="150" spans="1:11" x14ac:dyDescent="0.35">
      <c r="A150" s="32"/>
      <c r="B150" s="37" t="str">
        <f>IF($C150="","",INDEX(Players!A:A,MATCH($C150,Players!$C:$C,0)))</f>
        <v/>
      </c>
      <c r="C150" s="82"/>
      <c r="D150" s="37" t="str">
        <f>IF($C150="","",INDEX(Players!B:B,MATCH($C150,Players!$C:$C,0)))</f>
        <v/>
      </c>
      <c r="E150" s="83" t="str">
        <f>IF($C150="","",INDEX(Players!D:D,MATCH($C150,Players!$C:$C,0)))</f>
        <v/>
      </c>
      <c r="F150" s="83" t="str">
        <f>IF($C150="","",INDEX(Players!E:E,MATCH($C150,Players!$C:$C,0)))</f>
        <v/>
      </c>
      <c r="G150" s="83" t="str">
        <f>IF($C150="","",INDEX(Players!F:F,MATCH($C150,Players!$C:$C,0)))</f>
        <v/>
      </c>
      <c r="H150" s="83"/>
      <c r="I150" s="85"/>
      <c r="J150" s="83"/>
      <c r="K150" s="84">
        <f t="shared" si="4"/>
        <v>0</v>
      </c>
    </row>
    <row r="151" spans="1:11" x14ac:dyDescent="0.35">
      <c r="A151" s="32"/>
      <c r="B151" s="37" t="str">
        <f>IF($C151="","",INDEX(Players!A:A,MATCH($C151,Players!$C:$C,0)))</f>
        <v/>
      </c>
      <c r="C151" s="82"/>
      <c r="D151" s="37" t="str">
        <f>IF($C151="","",INDEX(Players!B:B,MATCH($C151,Players!$C:$C,0)))</f>
        <v/>
      </c>
      <c r="E151" s="83" t="str">
        <f>IF($C151="","",INDEX(Players!D:D,MATCH($C151,Players!$C:$C,0)))</f>
        <v/>
      </c>
      <c r="F151" s="83" t="str">
        <f>IF($C151="","",INDEX(Players!E:E,MATCH($C151,Players!$C:$C,0)))</f>
        <v/>
      </c>
      <c r="G151" s="83" t="str">
        <f>IF($C151="","",INDEX(Players!F:F,MATCH($C151,Players!$C:$C,0)))</f>
        <v/>
      </c>
      <c r="H151" s="83"/>
      <c r="I151" s="85"/>
      <c r="J151" s="83"/>
      <c r="K151" s="84">
        <f t="shared" si="4"/>
        <v>0</v>
      </c>
    </row>
    <row r="152" spans="1:11" x14ac:dyDescent="0.35">
      <c r="A152" s="32"/>
      <c r="B152" s="37" t="str">
        <f>IF($C152="","",INDEX(Players!A:A,MATCH($C152,Players!$C:$C,0)))</f>
        <v/>
      </c>
      <c r="C152" s="82"/>
      <c r="D152" s="37" t="str">
        <f>IF($C152="","",INDEX(Players!B:B,MATCH($C152,Players!$C:$C,0)))</f>
        <v/>
      </c>
      <c r="E152" s="83" t="str">
        <f>IF($C152="","",INDEX(Players!D:D,MATCH($C152,Players!$C:$C,0)))</f>
        <v/>
      </c>
      <c r="F152" s="83" t="str">
        <f>IF($C152="","",INDEX(Players!E:E,MATCH($C152,Players!$C:$C,0)))</f>
        <v/>
      </c>
      <c r="G152" s="83" t="str">
        <f>IF($C152="","",INDEX(Players!F:F,MATCH($C152,Players!$C:$C,0)))</f>
        <v/>
      </c>
      <c r="H152" s="83"/>
      <c r="I152" s="85"/>
      <c r="J152" s="83"/>
      <c r="K152" s="84">
        <f t="shared" si="4"/>
        <v>0</v>
      </c>
    </row>
    <row r="153" spans="1:11" x14ac:dyDescent="0.35">
      <c r="A153" s="32"/>
      <c r="B153" s="37" t="str">
        <f>IF($C153="","",INDEX(Players!A:A,MATCH($C153,Players!$C:$C,0)))</f>
        <v/>
      </c>
      <c r="C153" s="82"/>
      <c r="D153" s="37" t="str">
        <f>IF($C153="","",INDEX(Players!B:B,MATCH($C153,Players!$C:$C,0)))</f>
        <v/>
      </c>
      <c r="E153" s="83" t="str">
        <f>IF($C153="","",INDEX(Players!D:D,MATCH($C153,Players!$C:$C,0)))</f>
        <v/>
      </c>
      <c r="F153" s="83" t="str">
        <f>IF($C153="","",INDEX(Players!E:E,MATCH($C153,Players!$C:$C,0)))</f>
        <v/>
      </c>
      <c r="G153" s="83" t="str">
        <f>IF($C153="","",INDEX(Players!F:F,MATCH($C153,Players!$C:$C,0)))</f>
        <v/>
      </c>
      <c r="H153" s="83"/>
      <c r="I153" s="85"/>
      <c r="J153" s="83"/>
      <c r="K153" s="84">
        <f t="shared" si="4"/>
        <v>0</v>
      </c>
    </row>
    <row r="154" spans="1:11" x14ac:dyDescent="0.35">
      <c r="A154" s="32"/>
      <c r="B154" s="37" t="str">
        <f>IF($C154="","",INDEX(Players!A:A,MATCH($C154,Players!$C:$C,0)))</f>
        <v/>
      </c>
      <c r="C154" s="82"/>
      <c r="D154" s="37" t="str">
        <f>IF($C154="","",INDEX(Players!B:B,MATCH($C154,Players!$C:$C,0)))</f>
        <v/>
      </c>
      <c r="E154" s="83" t="str">
        <f>IF($C154="","",INDEX(Players!D:D,MATCH($C154,Players!$C:$C,0)))</f>
        <v/>
      </c>
      <c r="F154" s="83" t="str">
        <f>IF($C154="","",INDEX(Players!E:E,MATCH($C154,Players!$C:$C,0)))</f>
        <v/>
      </c>
      <c r="G154" s="83" t="str">
        <f>IF($C154="","",INDEX(Players!F:F,MATCH($C154,Players!$C:$C,0)))</f>
        <v/>
      </c>
      <c r="H154" s="83"/>
      <c r="I154" s="85"/>
      <c r="J154" s="83"/>
      <c r="K154" s="84">
        <f t="shared" si="4"/>
        <v>0</v>
      </c>
    </row>
    <row r="155" spans="1:11" x14ac:dyDescent="0.35">
      <c r="A155" s="32"/>
      <c r="B155" s="37" t="str">
        <f>IF($C155="","",INDEX(Players!A:A,MATCH($C155,Players!$C:$C,0)))</f>
        <v/>
      </c>
      <c r="C155" s="82"/>
      <c r="D155" s="37" t="str">
        <f>IF($C155="","",INDEX(Players!B:B,MATCH($C155,Players!$C:$C,0)))</f>
        <v/>
      </c>
      <c r="E155" s="83" t="str">
        <f>IF($C155="","",INDEX(Players!D:D,MATCH($C155,Players!$C:$C,0)))</f>
        <v/>
      </c>
      <c r="F155" s="83" t="str">
        <f>IF($C155="","",INDEX(Players!E:E,MATCH($C155,Players!$C:$C,0)))</f>
        <v/>
      </c>
      <c r="G155" s="83" t="str">
        <f>IF($C155="","",INDEX(Players!F:F,MATCH($C155,Players!$C:$C,0)))</f>
        <v/>
      </c>
      <c r="H155" s="83"/>
      <c r="I155" s="85"/>
      <c r="J155" s="83"/>
      <c r="K155" s="84">
        <f t="shared" si="4"/>
        <v>0</v>
      </c>
    </row>
    <row r="156" spans="1:11" x14ac:dyDescent="0.35">
      <c r="A156" s="32"/>
      <c r="B156" s="37" t="str">
        <f>IF($C156="","",INDEX(Players!A:A,MATCH($C156,Players!$C:$C,0)))</f>
        <v/>
      </c>
      <c r="C156" s="82"/>
      <c r="D156" s="37" t="str">
        <f>IF($C156="","",INDEX(Players!B:B,MATCH($C156,Players!$C:$C,0)))</f>
        <v/>
      </c>
      <c r="E156" s="83" t="str">
        <f>IF($C156="","",INDEX(Players!D:D,MATCH($C156,Players!$C:$C,0)))</f>
        <v/>
      </c>
      <c r="F156" s="83" t="str">
        <f>IF($C156="","",INDEX(Players!E:E,MATCH($C156,Players!$C:$C,0)))</f>
        <v/>
      </c>
      <c r="G156" s="83" t="str">
        <f>IF($C156="","",INDEX(Players!F:F,MATCH($C156,Players!$C:$C,0)))</f>
        <v/>
      </c>
      <c r="H156" s="83"/>
      <c r="I156" s="85"/>
      <c r="J156" s="83"/>
      <c r="K156" s="84">
        <f t="shared" si="4"/>
        <v>0</v>
      </c>
    </row>
    <row r="157" spans="1:11" x14ac:dyDescent="0.35">
      <c r="A157" s="32"/>
      <c r="B157" s="37" t="str">
        <f>IF($C157="","",INDEX(Players!A:A,MATCH($C157,Players!$C:$C,0)))</f>
        <v/>
      </c>
      <c r="C157" s="82"/>
      <c r="D157" s="37" t="str">
        <f>IF($C157="","",INDEX(Players!B:B,MATCH($C157,Players!$C:$C,0)))</f>
        <v/>
      </c>
      <c r="E157" s="83" t="str">
        <f>IF($C157="","",INDEX(Players!D:D,MATCH($C157,Players!$C:$C,0)))</f>
        <v/>
      </c>
      <c r="F157" s="83" t="str">
        <f>IF($C157="","",INDEX(Players!E:E,MATCH($C157,Players!$C:$C,0)))</f>
        <v/>
      </c>
      <c r="G157" s="83" t="str">
        <f>IF($C157="","",INDEX(Players!F:F,MATCH($C157,Players!$C:$C,0)))</f>
        <v/>
      </c>
      <c r="H157" s="83"/>
      <c r="I157" s="85"/>
      <c r="J157" s="83"/>
      <c r="K157" s="84">
        <f t="shared" si="4"/>
        <v>0</v>
      </c>
    </row>
    <row r="158" spans="1:11" x14ac:dyDescent="0.35">
      <c r="A158" s="32"/>
      <c r="B158" s="37" t="str">
        <f>IF($C158="","",INDEX(Players!A:A,MATCH($C158,Players!$C:$C,0)))</f>
        <v/>
      </c>
      <c r="C158" s="82"/>
      <c r="D158" s="37" t="str">
        <f>IF($C158="","",INDEX(Players!B:B,MATCH($C158,Players!$C:$C,0)))</f>
        <v/>
      </c>
      <c r="E158" s="83" t="str">
        <f>IF($C158="","",INDEX(Players!D:D,MATCH($C158,Players!$C:$C,0)))</f>
        <v/>
      </c>
      <c r="F158" s="83" t="str">
        <f>IF($C158="","",INDEX(Players!E:E,MATCH($C158,Players!$C:$C,0)))</f>
        <v/>
      </c>
      <c r="G158" s="83" t="str">
        <f>IF($C158="","",INDEX(Players!F:F,MATCH($C158,Players!$C:$C,0)))</f>
        <v/>
      </c>
      <c r="H158" s="83"/>
      <c r="I158" s="85"/>
      <c r="J158" s="83"/>
      <c r="K158" s="84">
        <f t="shared" si="4"/>
        <v>0</v>
      </c>
    </row>
    <row r="159" spans="1:11" x14ac:dyDescent="0.35">
      <c r="A159" s="32"/>
      <c r="B159" s="37" t="str">
        <f>IF($C159="","",INDEX(Players!A:A,MATCH($C159,Players!$C:$C,0)))</f>
        <v/>
      </c>
      <c r="C159" s="82"/>
      <c r="D159" s="37" t="str">
        <f>IF($C159="","",INDEX(Players!B:B,MATCH($C159,Players!$C:$C,0)))</f>
        <v/>
      </c>
      <c r="E159" s="83" t="str">
        <f>IF($C159="","",INDEX(Players!D:D,MATCH($C159,Players!$C:$C,0)))</f>
        <v/>
      </c>
      <c r="F159" s="83" t="str">
        <f>IF($C159="","",INDEX(Players!E:E,MATCH($C159,Players!$C:$C,0)))</f>
        <v/>
      </c>
      <c r="G159" s="83" t="str">
        <f>IF($C159="","",INDEX(Players!F:F,MATCH($C159,Players!$C:$C,0)))</f>
        <v/>
      </c>
      <c r="H159" s="83"/>
      <c r="I159" s="85"/>
      <c r="J159" s="83"/>
      <c r="K159" s="84">
        <f t="shared" si="4"/>
        <v>0</v>
      </c>
    </row>
    <row r="160" spans="1:11" x14ac:dyDescent="0.35">
      <c r="A160" s="32"/>
      <c r="B160" s="37" t="str">
        <f>IF($C160="","",INDEX(Players!A:A,MATCH($C160,Players!$C:$C,0)))</f>
        <v/>
      </c>
      <c r="C160" s="82"/>
      <c r="D160" s="37" t="str">
        <f>IF($C160="","",INDEX(Players!B:B,MATCH($C160,Players!$C:$C,0)))</f>
        <v/>
      </c>
      <c r="E160" s="83" t="str">
        <f>IF($C160="","",INDEX(Players!D:D,MATCH($C160,Players!$C:$C,0)))</f>
        <v/>
      </c>
      <c r="F160" s="83" t="str">
        <f>IF($C160="","",INDEX(Players!E:E,MATCH($C160,Players!$C:$C,0)))</f>
        <v/>
      </c>
      <c r="G160" s="83" t="str">
        <f>IF($C160="","",INDEX(Players!F:F,MATCH($C160,Players!$C:$C,0)))</f>
        <v/>
      </c>
      <c r="H160" s="83"/>
      <c r="I160" s="85"/>
      <c r="J160" s="83"/>
      <c r="K160" s="84">
        <f t="shared" si="4"/>
        <v>0</v>
      </c>
    </row>
    <row r="161" spans="1:11" x14ac:dyDescent="0.35">
      <c r="A161" s="32"/>
      <c r="B161" s="37" t="str">
        <f>IF($C161="","",INDEX(Players!A:A,MATCH($C161,Players!$C:$C,0)))</f>
        <v/>
      </c>
      <c r="C161" s="82"/>
      <c r="D161" s="37" t="str">
        <f>IF($C161="","",INDEX(Players!B:B,MATCH($C161,Players!$C:$C,0)))</f>
        <v/>
      </c>
      <c r="E161" s="83" t="str">
        <f>IF($C161="","",INDEX(Players!D:D,MATCH($C161,Players!$C:$C,0)))</f>
        <v/>
      </c>
      <c r="F161" s="83" t="str">
        <f>IF($C161="","",INDEX(Players!E:E,MATCH($C161,Players!$C:$C,0)))</f>
        <v/>
      </c>
      <c r="G161" s="83" t="str">
        <f>IF($C161="","",INDEX(Players!F:F,MATCH($C161,Players!$C:$C,0)))</f>
        <v/>
      </c>
      <c r="H161" s="83"/>
      <c r="I161" s="85"/>
      <c r="J161" s="83"/>
      <c r="K161" s="84">
        <f t="shared" si="4"/>
        <v>0</v>
      </c>
    </row>
    <row r="162" spans="1:11" x14ac:dyDescent="0.35">
      <c r="A162" s="32"/>
      <c r="B162" s="37" t="str">
        <f>IF($C162="","",INDEX(Players!A:A,MATCH($C162,Players!$C:$C,0)))</f>
        <v/>
      </c>
      <c r="C162" s="82"/>
      <c r="D162" s="37" t="str">
        <f>IF($C162="","",INDEX(Players!B:B,MATCH($C162,Players!$C:$C,0)))</f>
        <v/>
      </c>
      <c r="E162" s="83" t="str">
        <f>IF($C162="","",INDEX(Players!D:D,MATCH($C162,Players!$C:$C,0)))</f>
        <v/>
      </c>
      <c r="F162" s="83" t="str">
        <f>IF($C162="","",INDEX(Players!E:E,MATCH($C162,Players!$C:$C,0)))</f>
        <v/>
      </c>
      <c r="G162" s="83" t="str">
        <f>IF($C162="","",INDEX(Players!F:F,MATCH($C162,Players!$C:$C,0)))</f>
        <v/>
      </c>
      <c r="H162" s="83"/>
      <c r="I162" s="85"/>
      <c r="J162" s="83"/>
      <c r="K162" s="84">
        <f t="shared" si="4"/>
        <v>0</v>
      </c>
    </row>
    <row r="163" spans="1:11" x14ac:dyDescent="0.35">
      <c r="A163" s="32"/>
      <c r="B163" s="37" t="str">
        <f>IF($C163="","",INDEX(Players!A:A,MATCH($C163,Players!$C:$C,0)))</f>
        <v/>
      </c>
      <c r="C163" s="82"/>
      <c r="D163" s="37" t="str">
        <f>IF($C163="","",INDEX(Players!B:B,MATCH($C163,Players!$C:$C,0)))</f>
        <v/>
      </c>
      <c r="E163" s="83" t="str">
        <f>IF($C163="","",INDEX(Players!D:D,MATCH($C163,Players!$C:$C,0)))</f>
        <v/>
      </c>
      <c r="F163" s="83" t="str">
        <f>IF($C163="","",INDEX(Players!E:E,MATCH($C163,Players!$C:$C,0)))</f>
        <v/>
      </c>
      <c r="G163" s="83" t="str">
        <f>IF($C163="","",INDEX(Players!F:F,MATCH($C163,Players!$C:$C,0)))</f>
        <v/>
      </c>
      <c r="H163" s="83"/>
      <c r="I163" s="85"/>
      <c r="J163" s="83"/>
      <c r="K163" s="84">
        <f t="shared" ref="K163:K197" si="5">IF(C163="",0,IF(A163="",0,I163))</f>
        <v>0</v>
      </c>
    </row>
    <row r="164" spans="1:11" x14ac:dyDescent="0.35">
      <c r="A164" s="32"/>
      <c r="B164" s="37" t="str">
        <f>IF($C164="","",INDEX(Players!A:A,MATCH($C164,Players!$C:$C,0)))</f>
        <v/>
      </c>
      <c r="C164" s="82"/>
      <c r="D164" s="37" t="str">
        <f>IF($C164="","",INDEX(Players!B:B,MATCH($C164,Players!$C:$C,0)))</f>
        <v/>
      </c>
      <c r="E164" s="83" t="str">
        <f>IF($C164="","",INDEX(Players!D:D,MATCH($C164,Players!$C:$C,0)))</f>
        <v/>
      </c>
      <c r="F164" s="83" t="str">
        <f>IF($C164="","",INDEX(Players!E:E,MATCH($C164,Players!$C:$C,0)))</f>
        <v/>
      </c>
      <c r="G164" s="83" t="str">
        <f>IF($C164="","",INDEX(Players!F:F,MATCH($C164,Players!$C:$C,0)))</f>
        <v/>
      </c>
      <c r="H164" s="83"/>
      <c r="I164" s="85"/>
      <c r="J164" s="83"/>
      <c r="K164" s="84">
        <f t="shared" si="5"/>
        <v>0</v>
      </c>
    </row>
    <row r="165" spans="1:11" x14ac:dyDescent="0.35">
      <c r="A165" s="32"/>
      <c r="B165" s="37" t="str">
        <f>IF($C165="","",INDEX(Players!A:A,MATCH($C165,Players!$C:$C,0)))</f>
        <v/>
      </c>
      <c r="C165" s="82"/>
      <c r="D165" s="37" t="str">
        <f>IF($C165="","",INDEX(Players!B:B,MATCH($C165,Players!$C:$C,0)))</f>
        <v/>
      </c>
      <c r="E165" s="83" t="str">
        <f>IF($C165="","",INDEX(Players!D:D,MATCH($C165,Players!$C:$C,0)))</f>
        <v/>
      </c>
      <c r="F165" s="83" t="str">
        <f>IF($C165="","",INDEX(Players!E:E,MATCH($C165,Players!$C:$C,0)))</f>
        <v/>
      </c>
      <c r="G165" s="83" t="str">
        <f>IF($C165="","",INDEX(Players!F:F,MATCH($C165,Players!$C:$C,0)))</f>
        <v/>
      </c>
      <c r="H165" s="83"/>
      <c r="I165" s="85"/>
      <c r="J165" s="83"/>
      <c r="K165" s="84">
        <f t="shared" si="5"/>
        <v>0</v>
      </c>
    </row>
    <row r="166" spans="1:11" x14ac:dyDescent="0.35">
      <c r="A166" s="32"/>
      <c r="B166" s="37" t="str">
        <f>IF($C166="","",INDEX(Players!A:A,MATCH($C166,Players!$C:$C,0)))</f>
        <v/>
      </c>
      <c r="C166" s="82"/>
      <c r="D166" s="37" t="str">
        <f>IF($C166="","",INDEX(Players!B:B,MATCH($C166,Players!$C:$C,0)))</f>
        <v/>
      </c>
      <c r="E166" s="83" t="str">
        <f>IF($C166="","",INDEX(Players!D:D,MATCH($C166,Players!$C:$C,0)))</f>
        <v/>
      </c>
      <c r="F166" s="83" t="str">
        <f>IF($C166="","",INDEX(Players!E:E,MATCH($C166,Players!$C:$C,0)))</f>
        <v/>
      </c>
      <c r="G166" s="83" t="str">
        <f>IF($C166="","",INDEX(Players!F:F,MATCH($C166,Players!$C:$C,0)))</f>
        <v/>
      </c>
      <c r="H166" s="83"/>
      <c r="I166" s="85"/>
      <c r="J166" s="83"/>
      <c r="K166" s="84">
        <f t="shared" si="5"/>
        <v>0</v>
      </c>
    </row>
    <row r="167" spans="1:11" x14ac:dyDescent="0.35">
      <c r="A167" s="32"/>
      <c r="B167" s="37" t="str">
        <f>IF($C167="","",INDEX(Players!A:A,MATCH($C167,Players!$C:$C,0)))</f>
        <v/>
      </c>
      <c r="C167" s="82"/>
      <c r="D167" s="37" t="str">
        <f>IF($C167="","",INDEX(Players!B:B,MATCH($C167,Players!$C:$C,0)))</f>
        <v/>
      </c>
      <c r="E167" s="83" t="str">
        <f>IF($C167="","",INDEX(Players!D:D,MATCH($C167,Players!$C:$C,0)))</f>
        <v/>
      </c>
      <c r="F167" s="83" t="str">
        <f>IF($C167="","",INDEX(Players!E:E,MATCH($C167,Players!$C:$C,0)))</f>
        <v/>
      </c>
      <c r="G167" s="83" t="str">
        <f>IF($C167="","",INDEX(Players!F:F,MATCH($C167,Players!$C:$C,0)))</f>
        <v/>
      </c>
      <c r="H167" s="83"/>
      <c r="I167" s="85"/>
      <c r="J167" s="83"/>
      <c r="K167" s="84">
        <f t="shared" si="5"/>
        <v>0</v>
      </c>
    </row>
    <row r="168" spans="1:11" x14ac:dyDescent="0.35">
      <c r="A168" s="32"/>
      <c r="B168" s="37" t="str">
        <f>IF($C168="","",INDEX(Players!A:A,MATCH($C168,Players!$C:$C,0)))</f>
        <v/>
      </c>
      <c r="C168" s="82"/>
      <c r="D168" s="37" t="str">
        <f>IF($C168="","",INDEX(Players!B:B,MATCH($C168,Players!$C:$C,0)))</f>
        <v/>
      </c>
      <c r="E168" s="83" t="str">
        <f>IF($C168="","",INDEX(Players!D:D,MATCH($C168,Players!$C:$C,0)))</f>
        <v/>
      </c>
      <c r="F168" s="83" t="str">
        <f>IF($C168="","",INDEX(Players!E:E,MATCH($C168,Players!$C:$C,0)))</f>
        <v/>
      </c>
      <c r="G168" s="83" t="str">
        <f>IF($C168="","",INDEX(Players!F:F,MATCH($C168,Players!$C:$C,0)))</f>
        <v/>
      </c>
      <c r="H168" s="83"/>
      <c r="I168" s="85"/>
      <c r="J168" s="83"/>
      <c r="K168" s="84">
        <f t="shared" si="5"/>
        <v>0</v>
      </c>
    </row>
    <row r="169" spans="1:11" x14ac:dyDescent="0.35">
      <c r="A169" s="32"/>
      <c r="B169" s="37" t="str">
        <f>IF($C169="","",INDEX(Players!A:A,MATCH($C169,Players!$C:$C,0)))</f>
        <v/>
      </c>
      <c r="C169" s="82"/>
      <c r="D169" s="37" t="str">
        <f>IF($C169="","",INDEX(Players!B:B,MATCH($C169,Players!$C:$C,0)))</f>
        <v/>
      </c>
      <c r="E169" s="83" t="str">
        <f>IF($C169="","",INDEX(Players!D:D,MATCH($C169,Players!$C:$C,0)))</f>
        <v/>
      </c>
      <c r="F169" s="83" t="str">
        <f>IF($C169="","",INDEX(Players!E:E,MATCH($C169,Players!$C:$C,0)))</f>
        <v/>
      </c>
      <c r="G169" s="83" t="str">
        <f>IF($C169="","",INDEX(Players!F:F,MATCH($C169,Players!$C:$C,0)))</f>
        <v/>
      </c>
      <c r="H169" s="83"/>
      <c r="I169" s="85"/>
      <c r="J169" s="83"/>
      <c r="K169" s="84">
        <f t="shared" si="5"/>
        <v>0</v>
      </c>
    </row>
    <row r="170" spans="1:11" x14ac:dyDescent="0.35">
      <c r="A170" s="32"/>
      <c r="B170" s="37" t="str">
        <f>IF($C170="","",INDEX(Players!A:A,MATCH($C170,Players!$C:$C,0)))</f>
        <v/>
      </c>
      <c r="C170" s="82"/>
      <c r="D170" s="37" t="str">
        <f>IF($C170="","",INDEX(Players!B:B,MATCH($C170,Players!$C:$C,0)))</f>
        <v/>
      </c>
      <c r="E170" s="83" t="str">
        <f>IF($C170="","",INDEX(Players!D:D,MATCH($C170,Players!$C:$C,0)))</f>
        <v/>
      </c>
      <c r="F170" s="83" t="str">
        <f>IF($C170="","",INDEX(Players!E:E,MATCH($C170,Players!$C:$C,0)))</f>
        <v/>
      </c>
      <c r="G170" s="83" t="str">
        <f>IF($C170="","",INDEX(Players!F:F,MATCH($C170,Players!$C:$C,0)))</f>
        <v/>
      </c>
      <c r="H170" s="83"/>
      <c r="I170" s="85"/>
      <c r="J170" s="83"/>
      <c r="K170" s="84">
        <f t="shared" si="5"/>
        <v>0</v>
      </c>
    </row>
    <row r="171" spans="1:11" x14ac:dyDescent="0.35">
      <c r="A171" s="32"/>
      <c r="B171" s="37" t="str">
        <f>IF($C171="","",INDEX(Players!A:A,MATCH($C171,Players!$C:$C,0)))</f>
        <v/>
      </c>
      <c r="C171" s="82"/>
      <c r="D171" s="37" t="str">
        <f>IF($C171="","",INDEX(Players!B:B,MATCH($C171,Players!$C:$C,0)))</f>
        <v/>
      </c>
      <c r="E171" s="83" t="str">
        <f>IF($C171="","",INDEX(Players!D:D,MATCH($C171,Players!$C:$C,0)))</f>
        <v/>
      </c>
      <c r="F171" s="83" t="str">
        <f>IF($C171="","",INDEX(Players!E:E,MATCH($C171,Players!$C:$C,0)))</f>
        <v/>
      </c>
      <c r="G171" s="83" t="str">
        <f>IF($C171="","",INDEX(Players!F:F,MATCH($C171,Players!$C:$C,0)))</f>
        <v/>
      </c>
      <c r="H171" s="83"/>
      <c r="I171" s="85"/>
      <c r="J171" s="83"/>
      <c r="K171" s="84">
        <f t="shared" si="5"/>
        <v>0</v>
      </c>
    </row>
    <row r="172" spans="1:11" x14ac:dyDescent="0.35">
      <c r="A172" s="32"/>
      <c r="B172" s="37" t="str">
        <f>IF($C172="","",INDEX(Players!A:A,MATCH($C172,Players!$C:$C,0)))</f>
        <v/>
      </c>
      <c r="C172" s="82"/>
      <c r="D172" s="37" t="str">
        <f>IF($C172="","",INDEX(Players!B:B,MATCH($C172,Players!$C:$C,0)))</f>
        <v/>
      </c>
      <c r="E172" s="83" t="str">
        <f>IF($C172="","",INDEX(Players!D:D,MATCH($C172,Players!$C:$C,0)))</f>
        <v/>
      </c>
      <c r="F172" s="83" t="str">
        <f>IF($C172="","",INDEX(Players!E:E,MATCH($C172,Players!$C:$C,0)))</f>
        <v/>
      </c>
      <c r="G172" s="83" t="str">
        <f>IF($C172="","",INDEX(Players!F:F,MATCH($C172,Players!$C:$C,0)))</f>
        <v/>
      </c>
      <c r="H172" s="83"/>
      <c r="I172" s="85"/>
      <c r="J172" s="83"/>
      <c r="K172" s="84">
        <f t="shared" si="5"/>
        <v>0</v>
      </c>
    </row>
    <row r="173" spans="1:11" x14ac:dyDescent="0.35">
      <c r="A173" s="32"/>
      <c r="B173" s="37" t="str">
        <f>IF($C173="","",INDEX(Players!A:A,MATCH($C173,Players!$C:$C,0)))</f>
        <v/>
      </c>
      <c r="C173" s="82"/>
      <c r="D173" s="37" t="str">
        <f>IF($C173="","",INDEX(Players!B:B,MATCH($C173,Players!$C:$C,0)))</f>
        <v/>
      </c>
      <c r="E173" s="83" t="str">
        <f>IF($C173="","",INDEX(Players!D:D,MATCH($C173,Players!$C:$C,0)))</f>
        <v/>
      </c>
      <c r="F173" s="83" t="str">
        <f>IF($C173="","",INDEX(Players!E:E,MATCH($C173,Players!$C:$C,0)))</f>
        <v/>
      </c>
      <c r="G173" s="83" t="str">
        <f>IF($C173="","",INDEX(Players!F:F,MATCH($C173,Players!$C:$C,0)))</f>
        <v/>
      </c>
      <c r="H173" s="83"/>
      <c r="I173" s="85"/>
      <c r="J173" s="83"/>
      <c r="K173" s="84">
        <f t="shared" si="5"/>
        <v>0</v>
      </c>
    </row>
    <row r="174" spans="1:11" x14ac:dyDescent="0.35">
      <c r="A174" s="32"/>
      <c r="B174" s="37" t="str">
        <f>IF($C174="","",INDEX(Players!A:A,MATCH($C174,Players!$C:$C,0)))</f>
        <v/>
      </c>
      <c r="C174" s="82"/>
      <c r="D174" s="37" t="str">
        <f>IF($C174="","",INDEX(Players!B:B,MATCH($C174,Players!$C:$C,0)))</f>
        <v/>
      </c>
      <c r="E174" s="83" t="str">
        <f>IF($C174="","",INDEX(Players!D:D,MATCH($C174,Players!$C:$C,0)))</f>
        <v/>
      </c>
      <c r="F174" s="83" t="str">
        <f>IF($C174="","",INDEX(Players!E:E,MATCH($C174,Players!$C:$C,0)))</f>
        <v/>
      </c>
      <c r="G174" s="83" t="str">
        <f>IF($C174="","",INDEX(Players!F:F,MATCH($C174,Players!$C:$C,0)))</f>
        <v/>
      </c>
      <c r="H174" s="83"/>
      <c r="I174" s="85"/>
      <c r="J174" s="83"/>
      <c r="K174" s="84">
        <f t="shared" si="5"/>
        <v>0</v>
      </c>
    </row>
    <row r="175" spans="1:11" x14ac:dyDescent="0.35">
      <c r="A175" s="32"/>
      <c r="B175" s="37" t="str">
        <f>IF($C175="","",INDEX(Players!A:A,MATCH($C175,Players!$C:$C,0)))</f>
        <v/>
      </c>
      <c r="C175" s="82"/>
      <c r="D175" s="37" t="str">
        <f>IF($C175="","",INDEX(Players!B:B,MATCH($C175,Players!$C:$C,0)))</f>
        <v/>
      </c>
      <c r="E175" s="83" t="str">
        <f>IF($C175="","",INDEX(Players!D:D,MATCH($C175,Players!$C:$C,0)))</f>
        <v/>
      </c>
      <c r="F175" s="83" t="str">
        <f>IF($C175="","",INDEX(Players!E:E,MATCH($C175,Players!$C:$C,0)))</f>
        <v/>
      </c>
      <c r="G175" s="83" t="str">
        <f>IF($C175="","",INDEX(Players!F:F,MATCH($C175,Players!$C:$C,0)))</f>
        <v/>
      </c>
      <c r="H175" s="83"/>
      <c r="I175" s="85"/>
      <c r="J175" s="83"/>
      <c r="K175" s="84">
        <f t="shared" si="5"/>
        <v>0</v>
      </c>
    </row>
    <row r="176" spans="1:11" x14ac:dyDescent="0.35">
      <c r="A176" s="32"/>
      <c r="B176" s="37" t="str">
        <f>IF($C176="","",INDEX(Players!A:A,MATCH($C176,Players!$C:$C,0)))</f>
        <v/>
      </c>
      <c r="C176" s="82"/>
      <c r="D176" s="37" t="str">
        <f>IF($C176="","",INDEX(Players!B:B,MATCH($C176,Players!$C:$C,0)))</f>
        <v/>
      </c>
      <c r="E176" s="83" t="str">
        <f>IF($C176="","",INDEX(Players!D:D,MATCH($C176,Players!$C:$C,0)))</f>
        <v/>
      </c>
      <c r="F176" s="83" t="str">
        <f>IF($C176="","",INDEX(Players!E:E,MATCH($C176,Players!$C:$C,0)))</f>
        <v/>
      </c>
      <c r="G176" s="83" t="str">
        <f>IF($C176="","",INDEX(Players!F:F,MATCH($C176,Players!$C:$C,0)))</f>
        <v/>
      </c>
      <c r="H176" s="83"/>
      <c r="I176" s="85"/>
      <c r="J176" s="83"/>
      <c r="K176" s="84">
        <f t="shared" si="5"/>
        <v>0</v>
      </c>
    </row>
    <row r="177" spans="1:11" x14ac:dyDescent="0.35">
      <c r="A177" s="32"/>
      <c r="B177" s="37" t="str">
        <f>IF($C177="","",INDEX(Players!A:A,MATCH($C177,Players!$C:$C,0)))</f>
        <v/>
      </c>
      <c r="C177" s="82"/>
      <c r="D177" s="37" t="str">
        <f>IF($C177="","",INDEX(Players!B:B,MATCH($C177,Players!$C:$C,0)))</f>
        <v/>
      </c>
      <c r="E177" s="83" t="str">
        <f>IF($C177="","",INDEX(Players!D:D,MATCH($C177,Players!$C:$C,0)))</f>
        <v/>
      </c>
      <c r="F177" s="83" t="str">
        <f>IF($C177="","",INDEX(Players!E:E,MATCH($C177,Players!$C:$C,0)))</f>
        <v/>
      </c>
      <c r="G177" s="83" t="str">
        <f>IF($C177="","",INDEX(Players!F:F,MATCH($C177,Players!$C:$C,0)))</f>
        <v/>
      </c>
      <c r="H177" s="83"/>
      <c r="I177" s="85"/>
      <c r="J177" s="83"/>
      <c r="K177" s="84">
        <f t="shared" si="5"/>
        <v>0</v>
      </c>
    </row>
    <row r="178" spans="1:11" x14ac:dyDescent="0.35">
      <c r="A178" s="32"/>
      <c r="B178" s="37" t="str">
        <f>IF($C178="","",INDEX(Players!A:A,MATCH($C178,Players!$C:$C,0)))</f>
        <v/>
      </c>
      <c r="C178" s="82"/>
      <c r="D178" s="37" t="str">
        <f>IF($C178="","",INDEX(Players!B:B,MATCH($C178,Players!$C:$C,0)))</f>
        <v/>
      </c>
      <c r="E178" s="83" t="str">
        <f>IF($C178="","",INDEX(Players!D:D,MATCH($C178,Players!$C:$C,0)))</f>
        <v/>
      </c>
      <c r="F178" s="83" t="str">
        <f>IF($C178="","",INDEX(Players!E:E,MATCH($C178,Players!$C:$C,0)))</f>
        <v/>
      </c>
      <c r="G178" s="83" t="str">
        <f>IF($C178="","",INDEX(Players!F:F,MATCH($C178,Players!$C:$C,0)))</f>
        <v/>
      </c>
      <c r="H178" s="83"/>
      <c r="I178" s="85"/>
      <c r="J178" s="83"/>
      <c r="K178" s="84">
        <f t="shared" si="5"/>
        <v>0</v>
      </c>
    </row>
    <row r="179" spans="1:11" x14ac:dyDescent="0.35">
      <c r="A179" s="32"/>
      <c r="B179" s="37" t="str">
        <f>IF($C179="","",INDEX(Players!A:A,MATCH($C179,Players!$C:$C,0)))</f>
        <v/>
      </c>
      <c r="C179" s="82"/>
      <c r="D179" s="37" t="str">
        <f>IF($C179="","",INDEX(Players!B:B,MATCH($C179,Players!$C:$C,0)))</f>
        <v/>
      </c>
      <c r="E179" s="83" t="str">
        <f>IF($C179="","",INDEX(Players!D:D,MATCH($C179,Players!$C:$C,0)))</f>
        <v/>
      </c>
      <c r="F179" s="83" t="str">
        <f>IF($C179="","",INDEX(Players!E:E,MATCH($C179,Players!$C:$C,0)))</f>
        <v/>
      </c>
      <c r="G179" s="83" t="str">
        <f>IF($C179="","",INDEX(Players!F:F,MATCH($C179,Players!$C:$C,0)))</f>
        <v/>
      </c>
      <c r="H179" s="83"/>
      <c r="I179" s="85"/>
      <c r="J179" s="83"/>
      <c r="K179" s="84">
        <f t="shared" si="5"/>
        <v>0</v>
      </c>
    </row>
    <row r="180" spans="1:11" x14ac:dyDescent="0.35">
      <c r="A180" s="32"/>
      <c r="B180" s="37" t="str">
        <f>IF($C180="","",INDEX(Players!A:A,MATCH($C180,Players!$C:$C,0)))</f>
        <v/>
      </c>
      <c r="C180" s="82"/>
      <c r="D180" s="37" t="str">
        <f>IF($C180="","",INDEX(Players!B:B,MATCH($C180,Players!$C:$C,0)))</f>
        <v/>
      </c>
      <c r="E180" s="83" t="str">
        <f>IF($C180="","",INDEX(Players!D:D,MATCH($C180,Players!$C:$C,0)))</f>
        <v/>
      </c>
      <c r="F180" s="83" t="str">
        <f>IF($C180="","",INDEX(Players!E:E,MATCH($C180,Players!$C:$C,0)))</f>
        <v/>
      </c>
      <c r="G180" s="83" t="str">
        <f>IF($C180="","",INDEX(Players!F:F,MATCH($C180,Players!$C:$C,0)))</f>
        <v/>
      </c>
      <c r="H180" s="83"/>
      <c r="I180" s="85"/>
      <c r="J180" s="83"/>
      <c r="K180" s="84">
        <f t="shared" si="5"/>
        <v>0</v>
      </c>
    </row>
    <row r="181" spans="1:11" x14ac:dyDescent="0.35">
      <c r="A181" s="32"/>
      <c r="B181" s="37" t="str">
        <f>IF($C181="","",INDEX(Players!A:A,MATCH($C181,Players!$C:$C,0)))</f>
        <v/>
      </c>
      <c r="C181" s="82"/>
      <c r="D181" s="37" t="str">
        <f>IF($C181="","",INDEX(Players!B:B,MATCH($C181,Players!$C:$C,0)))</f>
        <v/>
      </c>
      <c r="E181" s="83" t="str">
        <f>IF($C181="","",INDEX(Players!D:D,MATCH($C181,Players!$C:$C,0)))</f>
        <v/>
      </c>
      <c r="F181" s="83" t="str">
        <f>IF($C181="","",INDEX(Players!E:E,MATCH($C181,Players!$C:$C,0)))</f>
        <v/>
      </c>
      <c r="G181" s="83" t="str">
        <f>IF($C181="","",INDEX(Players!F:F,MATCH($C181,Players!$C:$C,0)))</f>
        <v/>
      </c>
      <c r="H181" s="83"/>
      <c r="I181" s="85"/>
      <c r="J181" s="83"/>
      <c r="K181" s="84">
        <f t="shared" si="5"/>
        <v>0</v>
      </c>
    </row>
    <row r="182" spans="1:11" x14ac:dyDescent="0.35">
      <c r="A182" s="32"/>
      <c r="B182" s="37" t="str">
        <f>IF($C182="","",INDEX(Players!A:A,MATCH($C182,Players!$C:$C,0)))</f>
        <v/>
      </c>
      <c r="C182" s="82"/>
      <c r="D182" s="37" t="str">
        <f>IF($C182="","",INDEX(Players!B:B,MATCH($C182,Players!$C:$C,0)))</f>
        <v/>
      </c>
      <c r="E182" s="83" t="str">
        <f>IF($C182="","",INDEX(Players!D:D,MATCH($C182,Players!$C:$C,0)))</f>
        <v/>
      </c>
      <c r="F182" s="83" t="str">
        <f>IF($C182="","",INDEX(Players!E:E,MATCH($C182,Players!$C:$C,0)))</f>
        <v/>
      </c>
      <c r="G182" s="83" t="str">
        <f>IF($C182="","",INDEX(Players!F:F,MATCH($C182,Players!$C:$C,0)))</f>
        <v/>
      </c>
      <c r="H182" s="83"/>
      <c r="I182" s="85"/>
      <c r="J182" s="83"/>
      <c r="K182" s="84">
        <f t="shared" si="5"/>
        <v>0</v>
      </c>
    </row>
    <row r="183" spans="1:11" x14ac:dyDescent="0.35">
      <c r="A183" s="32"/>
      <c r="B183" s="37" t="str">
        <f>IF($C183="","",INDEX(Players!A:A,MATCH($C183,Players!$C:$C,0)))</f>
        <v/>
      </c>
      <c r="C183" s="82"/>
      <c r="D183" s="37" t="str">
        <f>IF($C183="","",INDEX(Players!B:B,MATCH($C183,Players!$C:$C,0)))</f>
        <v/>
      </c>
      <c r="E183" s="83" t="str">
        <f>IF($C183="","",INDEX(Players!D:D,MATCH($C183,Players!$C:$C,0)))</f>
        <v/>
      </c>
      <c r="F183" s="83" t="str">
        <f>IF($C183="","",INDEX(Players!E:E,MATCH($C183,Players!$C:$C,0)))</f>
        <v/>
      </c>
      <c r="G183" s="83" t="str">
        <f>IF($C183="","",INDEX(Players!F:F,MATCH($C183,Players!$C:$C,0)))</f>
        <v/>
      </c>
      <c r="H183" s="83"/>
      <c r="I183" s="85"/>
      <c r="J183" s="83"/>
      <c r="K183" s="84">
        <f t="shared" si="5"/>
        <v>0</v>
      </c>
    </row>
    <row r="184" spans="1:11" x14ac:dyDescent="0.35">
      <c r="A184" s="32"/>
      <c r="B184" s="37" t="str">
        <f>IF($C184="","",INDEX(Players!A:A,MATCH($C184,Players!$C:$C,0)))</f>
        <v/>
      </c>
      <c r="C184" s="82"/>
      <c r="D184" s="37" t="str">
        <f>IF($C184="","",INDEX(Players!B:B,MATCH($C184,Players!$C:$C,0)))</f>
        <v/>
      </c>
      <c r="E184" s="83" t="str">
        <f>IF($C184="","",INDEX(Players!D:D,MATCH($C184,Players!$C:$C,0)))</f>
        <v/>
      </c>
      <c r="F184" s="83" t="str">
        <f>IF($C184="","",INDEX(Players!E:E,MATCH($C184,Players!$C:$C,0)))</f>
        <v/>
      </c>
      <c r="G184" s="83" t="str">
        <f>IF($C184="","",INDEX(Players!F:F,MATCH($C184,Players!$C:$C,0)))</f>
        <v/>
      </c>
      <c r="H184" s="83"/>
      <c r="I184" s="85"/>
      <c r="J184" s="83"/>
      <c r="K184" s="84">
        <f t="shared" si="5"/>
        <v>0</v>
      </c>
    </row>
    <row r="185" spans="1:11" x14ac:dyDescent="0.35">
      <c r="A185" s="32"/>
      <c r="B185" s="37" t="str">
        <f>IF($C185="","",INDEX(Players!A:A,MATCH($C185,Players!$C:$C,0)))</f>
        <v/>
      </c>
      <c r="C185" s="82"/>
      <c r="D185" s="37" t="str">
        <f>IF($C185="","",INDEX(Players!B:B,MATCH($C185,Players!$C:$C,0)))</f>
        <v/>
      </c>
      <c r="E185" s="83" t="str">
        <f>IF($C185="","",INDEX(Players!D:D,MATCH($C185,Players!$C:$C,0)))</f>
        <v/>
      </c>
      <c r="F185" s="83" t="str">
        <f>IF($C185="","",INDEX(Players!E:E,MATCH($C185,Players!$C:$C,0)))</f>
        <v/>
      </c>
      <c r="G185" s="83" t="str">
        <f>IF($C185="","",INDEX(Players!F:F,MATCH($C185,Players!$C:$C,0)))</f>
        <v/>
      </c>
      <c r="H185" s="83"/>
      <c r="I185" s="85"/>
      <c r="J185" s="83"/>
      <c r="K185" s="84">
        <f t="shared" si="5"/>
        <v>0</v>
      </c>
    </row>
    <row r="186" spans="1:11" x14ac:dyDescent="0.35">
      <c r="A186" s="32"/>
      <c r="B186" s="37" t="str">
        <f>IF($C186="","",INDEX(Players!A:A,MATCH($C186,Players!$C:$C,0)))</f>
        <v/>
      </c>
      <c r="C186" s="82"/>
      <c r="D186" s="37" t="str">
        <f>IF($C186="","",INDEX(Players!B:B,MATCH($C186,Players!$C:$C,0)))</f>
        <v/>
      </c>
      <c r="E186" s="83" t="str">
        <f>IF($C186="","",INDEX(Players!D:D,MATCH($C186,Players!$C:$C,0)))</f>
        <v/>
      </c>
      <c r="F186" s="83" t="str">
        <f>IF($C186="","",INDEX(Players!E:E,MATCH($C186,Players!$C:$C,0)))</f>
        <v/>
      </c>
      <c r="G186" s="83" t="str">
        <f>IF($C186="","",INDEX(Players!F:F,MATCH($C186,Players!$C:$C,0)))</f>
        <v/>
      </c>
      <c r="H186" s="83"/>
      <c r="I186" s="85"/>
      <c r="J186" s="83"/>
      <c r="K186" s="84">
        <f t="shared" si="5"/>
        <v>0</v>
      </c>
    </row>
    <row r="187" spans="1:11" x14ac:dyDescent="0.35">
      <c r="A187" s="32"/>
      <c r="B187" s="37" t="str">
        <f>IF($C187="","",INDEX(Players!A:A,MATCH($C187,Players!$C:$C,0)))</f>
        <v/>
      </c>
      <c r="C187" s="82"/>
      <c r="D187" s="37" t="str">
        <f>IF($C187="","",INDEX(Players!B:B,MATCH($C187,Players!$C:$C,0)))</f>
        <v/>
      </c>
      <c r="E187" s="83" t="str">
        <f>IF($C187="","",INDEX(Players!D:D,MATCH($C187,Players!$C:$C,0)))</f>
        <v/>
      </c>
      <c r="F187" s="83" t="str">
        <f>IF($C187="","",INDEX(Players!E:E,MATCH($C187,Players!$C:$C,0)))</f>
        <v/>
      </c>
      <c r="G187" s="83" t="str">
        <f>IF($C187="","",INDEX(Players!F:F,MATCH($C187,Players!$C:$C,0)))</f>
        <v/>
      </c>
      <c r="H187" s="83"/>
      <c r="I187" s="85"/>
      <c r="J187" s="83"/>
      <c r="K187" s="84">
        <f t="shared" si="5"/>
        <v>0</v>
      </c>
    </row>
    <row r="188" spans="1:11" x14ac:dyDescent="0.35">
      <c r="A188" s="32"/>
      <c r="B188" s="37" t="str">
        <f>IF($C188="","",INDEX(Players!A:A,MATCH($C188,Players!$C:$C,0)))</f>
        <v/>
      </c>
      <c r="C188" s="82"/>
      <c r="D188" s="37" t="str">
        <f>IF($C188="","",INDEX(Players!B:B,MATCH($C188,Players!$C:$C,0)))</f>
        <v/>
      </c>
      <c r="E188" s="83" t="str">
        <f>IF($C188="","",INDEX(Players!D:D,MATCH($C188,Players!$C:$C,0)))</f>
        <v/>
      </c>
      <c r="F188" s="83" t="str">
        <f>IF($C188="","",INDEX(Players!E:E,MATCH($C188,Players!$C:$C,0)))</f>
        <v/>
      </c>
      <c r="G188" s="83" t="str">
        <f>IF($C188="","",INDEX(Players!F:F,MATCH($C188,Players!$C:$C,0)))</f>
        <v/>
      </c>
      <c r="H188" s="83"/>
      <c r="I188" s="85"/>
      <c r="J188" s="83"/>
      <c r="K188" s="84">
        <f t="shared" si="5"/>
        <v>0</v>
      </c>
    </row>
    <row r="189" spans="1:11" x14ac:dyDescent="0.35">
      <c r="A189" s="32"/>
      <c r="B189" s="37" t="str">
        <f>IF($C189="","",INDEX(Players!A:A,MATCH($C189,Players!$C:$C,0)))</f>
        <v/>
      </c>
      <c r="C189" s="82"/>
      <c r="D189" s="37" t="str">
        <f>IF($C189="","",INDEX(Players!B:B,MATCH($C189,Players!$C:$C,0)))</f>
        <v/>
      </c>
      <c r="E189" s="83" t="str">
        <f>IF($C189="","",INDEX(Players!D:D,MATCH($C189,Players!$C:$C,0)))</f>
        <v/>
      </c>
      <c r="F189" s="83" t="str">
        <f>IF($C189="","",INDEX(Players!E:E,MATCH($C189,Players!$C:$C,0)))</f>
        <v/>
      </c>
      <c r="G189" s="83" t="str">
        <f>IF($C189="","",INDEX(Players!F:F,MATCH($C189,Players!$C:$C,0)))</f>
        <v/>
      </c>
      <c r="H189" s="83"/>
      <c r="I189" s="85"/>
      <c r="J189" s="83"/>
      <c r="K189" s="84">
        <f t="shared" si="5"/>
        <v>0</v>
      </c>
    </row>
    <row r="190" spans="1:11" x14ac:dyDescent="0.35">
      <c r="A190" s="32"/>
      <c r="B190" s="37" t="str">
        <f>IF($C190="","",INDEX(Players!A:A,MATCH($C190,Players!$C:$C,0)))</f>
        <v/>
      </c>
      <c r="C190" s="82"/>
      <c r="D190" s="37" t="str">
        <f>IF($C190="","",INDEX(Players!B:B,MATCH($C190,Players!$C:$C,0)))</f>
        <v/>
      </c>
      <c r="E190" s="83" t="str">
        <f>IF($C190="","",INDEX(Players!D:D,MATCH($C190,Players!$C:$C,0)))</f>
        <v/>
      </c>
      <c r="F190" s="83" t="str">
        <f>IF($C190="","",INDEX(Players!E:E,MATCH($C190,Players!$C:$C,0)))</f>
        <v/>
      </c>
      <c r="G190" s="83" t="str">
        <f>IF($C190="","",INDEX(Players!F:F,MATCH($C190,Players!$C:$C,0)))</f>
        <v/>
      </c>
      <c r="H190" s="83"/>
      <c r="I190" s="85"/>
      <c r="J190" s="83"/>
      <c r="K190" s="84">
        <f t="shared" si="5"/>
        <v>0</v>
      </c>
    </row>
    <row r="191" spans="1:11" x14ac:dyDescent="0.35">
      <c r="A191" s="32"/>
      <c r="B191" s="37" t="str">
        <f>IF($C191="","",INDEX(Players!A:A,MATCH($C191,Players!$C:$C,0)))</f>
        <v/>
      </c>
      <c r="C191" s="82"/>
      <c r="D191" s="37" t="str">
        <f>IF($C191="","",INDEX(Players!B:B,MATCH($C191,Players!$C:$C,0)))</f>
        <v/>
      </c>
      <c r="E191" s="83" t="str">
        <f>IF($C191="","",INDEX(Players!D:D,MATCH($C191,Players!$C:$C,0)))</f>
        <v/>
      </c>
      <c r="F191" s="83" t="str">
        <f>IF($C191="","",INDEX(Players!E:E,MATCH($C191,Players!$C:$C,0)))</f>
        <v/>
      </c>
      <c r="G191" s="83" t="str">
        <f>IF($C191="","",INDEX(Players!F:F,MATCH($C191,Players!$C:$C,0)))</f>
        <v/>
      </c>
      <c r="H191" s="83"/>
      <c r="I191" s="85"/>
      <c r="J191" s="83"/>
      <c r="K191" s="84">
        <f t="shared" si="5"/>
        <v>0</v>
      </c>
    </row>
    <row r="192" spans="1:11" x14ac:dyDescent="0.35">
      <c r="A192" s="32"/>
      <c r="B192" s="37" t="str">
        <f>IF($C192="","",INDEX(Players!A:A,MATCH($C192,Players!$C:$C,0)))</f>
        <v/>
      </c>
      <c r="C192" s="82"/>
      <c r="D192" s="37" t="str">
        <f>IF($C192="","",INDEX(Players!B:B,MATCH($C192,Players!$C:$C,0)))</f>
        <v/>
      </c>
      <c r="E192" s="83" t="str">
        <f>IF($C192="","",INDEX(Players!D:D,MATCH($C192,Players!$C:$C,0)))</f>
        <v/>
      </c>
      <c r="F192" s="83" t="str">
        <f>IF($C192="","",INDEX(Players!E:E,MATCH($C192,Players!$C:$C,0)))</f>
        <v/>
      </c>
      <c r="G192" s="83" t="str">
        <f>IF($C192="","",INDEX(Players!F:F,MATCH($C192,Players!$C:$C,0)))</f>
        <v/>
      </c>
      <c r="H192" s="83"/>
      <c r="I192" s="85"/>
      <c r="J192" s="83"/>
      <c r="K192" s="84">
        <f t="shared" si="5"/>
        <v>0</v>
      </c>
    </row>
    <row r="193" spans="1:11" x14ac:dyDescent="0.35">
      <c r="A193" s="32"/>
      <c r="B193" s="37" t="str">
        <f>IF($C193="","",INDEX(Players!A:A,MATCH($C193,Players!$C:$C,0)))</f>
        <v/>
      </c>
      <c r="C193" s="82"/>
      <c r="D193" s="37" t="str">
        <f>IF($C193="","",INDEX(Players!B:B,MATCH($C193,Players!$C:$C,0)))</f>
        <v/>
      </c>
      <c r="E193" s="83" t="str">
        <f>IF($C193="","",INDEX(Players!D:D,MATCH($C193,Players!$C:$C,0)))</f>
        <v/>
      </c>
      <c r="F193" s="83" t="str">
        <f>IF($C193="","",INDEX(Players!E:E,MATCH($C193,Players!$C:$C,0)))</f>
        <v/>
      </c>
      <c r="G193" s="83" t="str">
        <f>IF($C193="","",INDEX(Players!F:F,MATCH($C193,Players!$C:$C,0)))</f>
        <v/>
      </c>
      <c r="H193" s="83"/>
      <c r="I193" s="85"/>
      <c r="J193" s="83"/>
      <c r="K193" s="84">
        <f t="shared" si="5"/>
        <v>0</v>
      </c>
    </row>
    <row r="194" spans="1:11" x14ac:dyDescent="0.35">
      <c r="A194" s="32"/>
      <c r="B194" s="37" t="str">
        <f>IF($C194="","",INDEX(Players!A:A,MATCH($C194,Players!$C:$C,0)))</f>
        <v/>
      </c>
      <c r="C194" s="82"/>
      <c r="D194" s="37" t="str">
        <f>IF($C194="","",INDEX(Players!B:B,MATCH($C194,Players!$C:$C,0)))</f>
        <v/>
      </c>
      <c r="E194" s="83" t="str">
        <f>IF($C194="","",INDEX(Players!D:D,MATCH($C194,Players!$C:$C,0)))</f>
        <v/>
      </c>
      <c r="F194" s="83" t="str">
        <f>IF($C194="","",INDEX(Players!E:E,MATCH($C194,Players!$C:$C,0)))</f>
        <v/>
      </c>
      <c r="G194" s="83" t="str">
        <f>IF($C194="","",INDEX(Players!F:F,MATCH($C194,Players!$C:$C,0)))</f>
        <v/>
      </c>
      <c r="H194" s="83"/>
      <c r="I194" s="85"/>
      <c r="J194" s="83"/>
      <c r="K194" s="84">
        <f t="shared" si="5"/>
        <v>0</v>
      </c>
    </row>
    <row r="195" spans="1:11" x14ac:dyDescent="0.35">
      <c r="A195" s="32"/>
      <c r="B195" s="37" t="str">
        <f>IF($C195="","",INDEX(Players!A:A,MATCH($C195,Players!$C:$C,0)))</f>
        <v/>
      </c>
      <c r="C195" s="82"/>
      <c r="D195" s="37" t="str">
        <f>IF($C195="","",INDEX(Players!B:B,MATCH($C195,Players!$C:$C,0)))</f>
        <v/>
      </c>
      <c r="E195" s="83" t="str">
        <f>IF($C195="","",INDEX(Players!D:D,MATCH($C195,Players!$C:$C,0)))</f>
        <v/>
      </c>
      <c r="F195" s="83" t="str">
        <f>IF($C195="","",INDEX(Players!E:E,MATCH($C195,Players!$C:$C,0)))</f>
        <v/>
      </c>
      <c r="G195" s="83" t="str">
        <f>IF($C195="","",INDEX(Players!F:F,MATCH($C195,Players!$C:$C,0)))</f>
        <v/>
      </c>
      <c r="H195" s="83"/>
      <c r="I195" s="85"/>
      <c r="J195" s="83"/>
      <c r="K195" s="84">
        <f t="shared" si="5"/>
        <v>0</v>
      </c>
    </row>
    <row r="196" spans="1:11" x14ac:dyDescent="0.35">
      <c r="A196" s="32"/>
      <c r="B196" s="37" t="str">
        <f>IF($C196="","",INDEX(Players!A:A,MATCH($C196,Players!$C:$C,0)))</f>
        <v/>
      </c>
      <c r="C196" s="82"/>
      <c r="D196" s="37" t="str">
        <f>IF($C196="","",INDEX(Players!B:B,MATCH($C196,Players!$C:$C,0)))</f>
        <v/>
      </c>
      <c r="E196" s="83" t="str">
        <f>IF($C196="","",INDEX(Players!D:D,MATCH($C196,Players!$C:$C,0)))</f>
        <v/>
      </c>
      <c r="F196" s="83" t="str">
        <f>IF($C196="","",INDEX(Players!E:E,MATCH($C196,Players!$C:$C,0)))</f>
        <v/>
      </c>
      <c r="G196" s="83" t="str">
        <f>IF($C196="","",INDEX(Players!F:F,MATCH($C196,Players!$C:$C,0)))</f>
        <v/>
      </c>
      <c r="H196" s="83"/>
      <c r="I196" s="85"/>
      <c r="J196" s="83"/>
      <c r="K196" s="84">
        <f t="shared" si="5"/>
        <v>0</v>
      </c>
    </row>
    <row r="197" spans="1:11" x14ac:dyDescent="0.35">
      <c r="A197" s="32"/>
      <c r="B197" s="37" t="str">
        <f>IF($C197="","",INDEX(Players!A:A,MATCH($C197,Players!$C:$C,0)))</f>
        <v/>
      </c>
      <c r="C197" s="82"/>
      <c r="D197" s="37" t="str">
        <f>IF($C197="","",INDEX(Players!B:B,MATCH($C197,Players!$C:$C,0)))</f>
        <v/>
      </c>
      <c r="E197" s="83" t="str">
        <f>IF($C197="","",INDEX(Players!D:D,MATCH($C197,Players!$C:$C,0)))</f>
        <v/>
      </c>
      <c r="F197" s="83" t="str">
        <f>IF($C197="","",INDEX(Players!E:E,MATCH($C197,Players!$C:$C,0)))</f>
        <v/>
      </c>
      <c r="G197" s="83" t="str">
        <f>IF($C197="","",INDEX(Players!F:F,MATCH($C197,Players!$C:$C,0)))</f>
        <v/>
      </c>
      <c r="H197" s="83"/>
      <c r="I197" s="85"/>
      <c r="J197" s="83"/>
      <c r="K197" s="84">
        <f t="shared" si="5"/>
        <v>0</v>
      </c>
    </row>
    <row r="1048573" spans="1:1" x14ac:dyDescent="0.35">
      <c r="A1048573" s="32" t="s">
        <v>140</v>
      </c>
    </row>
  </sheetData>
  <autoFilter ref="A2:L197" xr:uid="{53363157-77B1-4C03-BA10-8843080872B6}"/>
  <sortState xmlns:xlrd2="http://schemas.microsoft.com/office/spreadsheetml/2017/richdata2" ref="A3:J199">
    <sortCondition descending="1" ref="B3:B199"/>
    <sortCondition ref="F3:F199"/>
    <sortCondition descending="1" ref="I3:I199"/>
  </sortState>
  <mergeCells count="1">
    <mergeCell ref="E1:I1"/>
  </mergeCells>
  <conditionalFormatting sqref="F2">
    <cfRule type="expression" dxfId="33" priority="182" stopIfTrue="1">
      <formula>#REF!="*"</formula>
    </cfRule>
  </conditionalFormatting>
  <conditionalFormatting sqref="G2:J2">
    <cfRule type="expression" dxfId="32" priority="184" stopIfTrue="1">
      <formula>#REF!="*"</formula>
    </cfRule>
  </conditionalFormatting>
  <conditionalFormatting sqref="B2 D2">
    <cfRule type="expression" dxfId="31" priority="130" stopIfTrue="1">
      <formula>XFA2="*"</formula>
    </cfRule>
  </conditionalFormatting>
  <conditionalFormatting sqref="B3">
    <cfRule type="expression" dxfId="30" priority="22">
      <formula>$A3="!"</formula>
    </cfRule>
    <cfRule type="expression" dxfId="29" priority="129" stopIfTrue="1">
      <formula>$A3="*"</formula>
    </cfRule>
  </conditionalFormatting>
  <conditionalFormatting sqref="C2">
    <cfRule type="expression" dxfId="28" priority="126" stopIfTrue="1">
      <formula>XFB2="*"</formula>
    </cfRule>
  </conditionalFormatting>
  <conditionalFormatting sqref="E2">
    <cfRule type="expression" dxfId="27" priority="123" stopIfTrue="1">
      <formula>#REF!="*"</formula>
    </cfRule>
  </conditionalFormatting>
  <conditionalFormatting sqref="D3:G3">
    <cfRule type="expression" dxfId="26" priority="20">
      <formula>$A3="!"</formula>
    </cfRule>
    <cfRule type="expression" dxfId="25" priority="21" stopIfTrue="1">
      <formula>$A3="*"</formula>
    </cfRule>
  </conditionalFormatting>
  <conditionalFormatting sqref="B4:B197">
    <cfRule type="expression" dxfId="24" priority="18">
      <formula>$A4="!"</formula>
    </cfRule>
    <cfRule type="expression" dxfId="23" priority="19" stopIfTrue="1">
      <formula>$A4="*"</formula>
    </cfRule>
  </conditionalFormatting>
  <conditionalFormatting sqref="D4:G7 C8:G12 I8:J12 C13:J197">
    <cfRule type="expression" dxfId="22" priority="16">
      <formula>$A4="!"</formula>
    </cfRule>
    <cfRule type="expression" dxfId="21" priority="17" stopIfTrue="1">
      <formula>$A4="*"</formula>
    </cfRule>
  </conditionalFormatting>
  <conditionalFormatting sqref="L2">
    <cfRule type="expression" dxfId="20" priority="14" stopIfTrue="1">
      <formula>#REF!="*"</formula>
    </cfRule>
  </conditionalFormatting>
  <conditionalFormatting sqref="H8:H9">
    <cfRule type="expression" dxfId="19" priority="8">
      <formula>$A8="!"</formula>
    </cfRule>
    <cfRule type="expression" dxfId="18" priority="9" stopIfTrue="1">
      <formula>$A8="*"</formula>
    </cfRule>
  </conditionalFormatting>
  <conditionalFormatting sqref="C3:C7">
    <cfRule type="expression" dxfId="17" priority="6">
      <formula>$A3="!"</formula>
    </cfRule>
    <cfRule type="expression" dxfId="16" priority="7" stopIfTrue="1">
      <formula>$A3="*"</formula>
    </cfRule>
  </conditionalFormatting>
  <conditionalFormatting sqref="H3:J7">
    <cfRule type="expression" dxfId="15" priority="4">
      <formula>$A3="!"</formula>
    </cfRule>
    <cfRule type="expression" dxfId="14" priority="5" stopIfTrue="1">
      <formula>$A3="*"</formula>
    </cfRule>
  </conditionalFormatting>
  <conditionalFormatting sqref="H10:H12">
    <cfRule type="expression" dxfId="13" priority="2">
      <formula>$A10="!"</formula>
    </cfRule>
    <cfRule type="expression" dxfId="12" priority="3" stopIfTrue="1">
      <formula>$A10="*"</formula>
    </cfRule>
  </conditionalFormatting>
  <conditionalFormatting sqref="K2">
    <cfRule type="expression" dxfId="11" priority="1" stopIfTrue="1">
      <formula>#REF!="*"</formula>
    </cfRule>
  </conditionalFormatting>
  <dataValidations xWindow="662" yWindow="287" count="3">
    <dataValidation allowBlank="1" showInputMessage="1" showErrorMessage="1" promptTitle="Bid amount" prompt="To make a bid of £100k enter 0.1, £1.1m enter 1.1, £5m enter 5.0, etc_x000a_" sqref="J2:J25" xr:uid="{00000000-0002-0000-0700-000000000000}"/>
    <dataValidation allowBlank="1" showInputMessage="1" showErrorMessage="1" promptTitle="Owner Name" prompt="Select your name from the drop-down list_x000a_" sqref="I1:I1048576" xr:uid="{00000000-0002-0000-0700-000001000000}"/>
    <dataValidation type="list" allowBlank="1" showInputMessage="1" showErrorMessage="1" promptTitle="Owner Name" prompt="Select your name from the drop-down list_x000a_" sqref="H1:H1048576" xr:uid="{20CD7731-4B0E-4652-837C-CFCC504A2840}">
      <formula1>Owners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horizontalDpi="360" verticalDpi="360" r:id="rId1"/>
  <headerFooter>
    <oddHeader>&amp;L&amp;D&amp;C&amp;F /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48628-CFFA-4FEC-8512-B09E2E57AC2D}">
  <sheetPr codeName="Sheet6"/>
  <dimension ref="A1:B12"/>
  <sheetViews>
    <sheetView workbookViewId="0">
      <selection activeCell="A4" sqref="A4"/>
    </sheetView>
  </sheetViews>
  <sheetFormatPr defaultRowHeight="12.75" x14ac:dyDescent="0.35"/>
  <cols>
    <col min="1" max="1" width="14.1328125" bestFit="1" customWidth="1"/>
    <col min="2" max="2" width="10.59765625" bestFit="1" customWidth="1"/>
  </cols>
  <sheetData>
    <row r="1" spans="1:2" x14ac:dyDescent="0.35">
      <c r="A1" s="87" t="s">
        <v>33</v>
      </c>
      <c r="B1" t="s">
        <v>140</v>
      </c>
    </row>
    <row r="3" spans="1:2" x14ac:dyDescent="0.35">
      <c r="A3" s="87" t="s">
        <v>156</v>
      </c>
      <c r="B3" t="s">
        <v>153</v>
      </c>
    </row>
    <row r="4" spans="1:2" x14ac:dyDescent="0.35">
      <c r="A4" s="2" t="s">
        <v>31</v>
      </c>
      <c r="B4" s="77">
        <v>0.1</v>
      </c>
    </row>
    <row r="5" spans="1:2" x14ac:dyDescent="0.35">
      <c r="A5" s="2" t="s">
        <v>57</v>
      </c>
      <c r="B5" s="77">
        <v>2.7</v>
      </c>
    </row>
    <row r="6" spans="1:2" x14ac:dyDescent="0.35">
      <c r="A6" s="2" t="s">
        <v>60</v>
      </c>
      <c r="B6" s="77">
        <v>0.2</v>
      </c>
    </row>
    <row r="7" spans="1:2" x14ac:dyDescent="0.35">
      <c r="A7" s="2" t="s">
        <v>65</v>
      </c>
      <c r="B7" s="77">
        <v>3.3</v>
      </c>
    </row>
    <row r="8" spans="1:2" x14ac:dyDescent="0.35">
      <c r="A8" s="2" t="s">
        <v>67</v>
      </c>
      <c r="B8" s="77">
        <v>0.1</v>
      </c>
    </row>
    <row r="9" spans="1:2" x14ac:dyDescent="0.35">
      <c r="A9" s="2" t="s">
        <v>32</v>
      </c>
      <c r="B9" s="77">
        <v>5.0999999999999996</v>
      </c>
    </row>
    <row r="10" spans="1:2" x14ac:dyDescent="0.35">
      <c r="A10" s="2" t="s">
        <v>36</v>
      </c>
      <c r="B10" s="77">
        <v>0.5</v>
      </c>
    </row>
    <row r="11" spans="1:2" x14ac:dyDescent="0.35">
      <c r="A11" s="2" t="s">
        <v>146</v>
      </c>
      <c r="B11" s="77">
        <v>0.5</v>
      </c>
    </row>
    <row r="12" spans="1:2" x14ac:dyDescent="0.35">
      <c r="A12" s="2" t="s">
        <v>116</v>
      </c>
      <c r="B12" s="77">
        <v>12.5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A1:I694"/>
  <sheetViews>
    <sheetView zoomScaleNormal="100" workbookViewId="0">
      <selection activeCell="E58" sqref="E58"/>
    </sheetView>
  </sheetViews>
  <sheetFormatPr defaultColWidth="9.1328125" defaultRowHeight="15" customHeight="1" x14ac:dyDescent="0.35"/>
  <cols>
    <col min="1" max="1" width="9.1328125" style="41"/>
    <col min="2" max="3" width="9.1328125" style="41" customWidth="1"/>
    <col min="4" max="4" width="9.86328125" style="9" customWidth="1"/>
    <col min="5" max="5" width="27.3984375" style="9" customWidth="1"/>
    <col min="6" max="6" width="16.3984375" style="9" customWidth="1"/>
    <col min="7" max="7" width="18.1328125" style="9" customWidth="1"/>
    <col min="8" max="8" width="11.86328125" style="10" customWidth="1"/>
    <col min="9" max="16384" width="9.1328125" style="9"/>
  </cols>
  <sheetData>
    <row r="1" spans="1:8" ht="26.25" customHeight="1" x14ac:dyDescent="0.35">
      <c r="A1" s="40" t="s">
        <v>39</v>
      </c>
      <c r="B1" s="40" t="s">
        <v>37</v>
      </c>
      <c r="C1" s="40" t="s">
        <v>38</v>
      </c>
      <c r="D1" s="17" t="s">
        <v>1</v>
      </c>
      <c r="E1" s="17" t="s">
        <v>0</v>
      </c>
      <c r="F1" s="17" t="s">
        <v>2</v>
      </c>
      <c r="G1" s="17" t="s">
        <v>3</v>
      </c>
      <c r="H1" s="18" t="s">
        <v>4</v>
      </c>
    </row>
    <row r="2" spans="1:8" ht="15" customHeight="1" x14ac:dyDescent="0.35">
      <c r="A2" s="41" t="s">
        <v>157</v>
      </c>
      <c r="B2" s="41" t="s">
        <v>157</v>
      </c>
      <c r="C2" s="41">
        <v>5366</v>
      </c>
      <c r="D2" s="9" t="s">
        <v>27</v>
      </c>
      <c r="E2" s="9" t="s">
        <v>257</v>
      </c>
      <c r="F2" s="9" t="s">
        <v>78</v>
      </c>
      <c r="G2" s="9" t="s">
        <v>57</v>
      </c>
      <c r="H2" s="10">
        <v>0.3</v>
      </c>
    </row>
    <row r="3" spans="1:8" ht="15" customHeight="1" x14ac:dyDescent="0.35">
      <c r="A3" s="41" t="s">
        <v>157</v>
      </c>
      <c r="B3" s="41" t="s">
        <v>157</v>
      </c>
      <c r="C3" s="41">
        <v>6024</v>
      </c>
      <c r="D3" s="16" t="s">
        <v>27</v>
      </c>
      <c r="E3" s="16" t="s">
        <v>364</v>
      </c>
      <c r="F3" s="16" t="s">
        <v>358</v>
      </c>
      <c r="G3" s="16" t="s">
        <v>146</v>
      </c>
      <c r="H3" s="34">
        <v>0.2</v>
      </c>
    </row>
    <row r="4" spans="1:8" ht="15" customHeight="1" x14ac:dyDescent="0.35">
      <c r="A4" s="41" t="s">
        <v>157</v>
      </c>
      <c r="B4" s="41" t="s">
        <v>157</v>
      </c>
      <c r="C4" s="41">
        <v>4996</v>
      </c>
      <c r="D4" s="16" t="s">
        <v>27</v>
      </c>
      <c r="E4" s="16" t="s">
        <v>259</v>
      </c>
      <c r="F4" s="16" t="s">
        <v>197</v>
      </c>
      <c r="G4" s="16" t="s">
        <v>62</v>
      </c>
      <c r="H4" s="34">
        <v>0.2</v>
      </c>
    </row>
    <row r="5" spans="1:8" ht="15" customHeight="1" x14ac:dyDescent="0.35">
      <c r="A5" s="41" t="s">
        <v>157</v>
      </c>
      <c r="B5" s="41" t="s">
        <v>157</v>
      </c>
      <c r="C5" s="41">
        <v>4141</v>
      </c>
      <c r="D5" s="16" t="s">
        <v>27</v>
      </c>
      <c r="E5" s="16" t="s">
        <v>260</v>
      </c>
      <c r="F5" s="16" t="s">
        <v>190</v>
      </c>
      <c r="G5" s="16" t="s">
        <v>130</v>
      </c>
      <c r="H5" s="34">
        <v>0.3</v>
      </c>
    </row>
    <row r="6" spans="1:8" ht="15" customHeight="1" x14ac:dyDescent="0.35">
      <c r="A6" s="41" t="s">
        <v>157</v>
      </c>
      <c r="B6" s="41" t="s">
        <v>157</v>
      </c>
      <c r="C6" s="41">
        <v>5372</v>
      </c>
      <c r="D6" s="16" t="s">
        <v>27</v>
      </c>
      <c r="E6" s="16" t="s">
        <v>159</v>
      </c>
      <c r="F6" s="16" t="s">
        <v>160</v>
      </c>
      <c r="G6" s="16" t="s">
        <v>36</v>
      </c>
      <c r="H6" s="34">
        <v>0.4</v>
      </c>
    </row>
    <row r="7" spans="1:8" ht="15" customHeight="1" x14ac:dyDescent="0.35">
      <c r="A7" s="41" t="s">
        <v>157</v>
      </c>
      <c r="B7" s="41" t="s">
        <v>157</v>
      </c>
      <c r="C7" s="41">
        <v>5187</v>
      </c>
      <c r="D7" s="9" t="s">
        <v>27</v>
      </c>
      <c r="E7" s="9" t="s">
        <v>161</v>
      </c>
      <c r="F7" s="9" t="s">
        <v>162</v>
      </c>
      <c r="G7" s="9" t="s">
        <v>65</v>
      </c>
      <c r="H7" s="10">
        <v>1</v>
      </c>
    </row>
    <row r="8" spans="1:8" ht="15" customHeight="1" x14ac:dyDescent="0.35">
      <c r="A8" s="41" t="s">
        <v>157</v>
      </c>
      <c r="B8" s="41" t="s">
        <v>157</v>
      </c>
      <c r="C8" s="41">
        <v>4420</v>
      </c>
      <c r="D8" s="16" t="s">
        <v>27</v>
      </c>
      <c r="E8" s="16" t="s">
        <v>164</v>
      </c>
      <c r="F8" s="16" t="s">
        <v>165</v>
      </c>
      <c r="G8" s="16" t="s">
        <v>57</v>
      </c>
      <c r="H8" s="34">
        <v>0.2</v>
      </c>
    </row>
    <row r="9" spans="1:8" ht="15" customHeight="1" x14ac:dyDescent="0.35">
      <c r="A9" s="41" t="s">
        <v>157</v>
      </c>
      <c r="B9" s="41" t="s">
        <v>157</v>
      </c>
      <c r="C9" s="41">
        <v>5659</v>
      </c>
      <c r="D9" s="16" t="s">
        <v>27</v>
      </c>
      <c r="E9" s="16" t="s">
        <v>365</v>
      </c>
      <c r="F9" s="16" t="s">
        <v>185</v>
      </c>
      <c r="G9" s="16" t="s">
        <v>131</v>
      </c>
      <c r="H9" s="34">
        <v>0.1</v>
      </c>
    </row>
    <row r="10" spans="1:8" ht="15" customHeight="1" x14ac:dyDescent="0.35">
      <c r="A10" s="41" t="s">
        <v>157</v>
      </c>
      <c r="B10" s="41" t="s">
        <v>157</v>
      </c>
      <c r="C10" s="41">
        <v>5151</v>
      </c>
      <c r="D10" s="16" t="s">
        <v>27</v>
      </c>
      <c r="E10" s="16" t="s">
        <v>166</v>
      </c>
      <c r="F10" s="16" t="s">
        <v>167</v>
      </c>
      <c r="G10" s="16" t="s">
        <v>130</v>
      </c>
      <c r="H10" s="34">
        <v>0.4</v>
      </c>
    </row>
    <row r="11" spans="1:8" ht="15" customHeight="1" x14ac:dyDescent="0.35">
      <c r="A11" s="41" t="s">
        <v>157</v>
      </c>
      <c r="B11" s="41" t="s">
        <v>157</v>
      </c>
      <c r="C11" s="41">
        <v>5801</v>
      </c>
      <c r="D11" s="16" t="s">
        <v>27</v>
      </c>
      <c r="E11" s="16" t="s">
        <v>168</v>
      </c>
      <c r="F11" s="16" t="s">
        <v>169</v>
      </c>
      <c r="G11" s="16" t="s">
        <v>146</v>
      </c>
      <c r="H11" s="34">
        <v>0.4</v>
      </c>
    </row>
    <row r="12" spans="1:8" ht="15" customHeight="1" x14ac:dyDescent="0.35">
      <c r="A12" s="41" t="s">
        <v>157</v>
      </c>
      <c r="B12" s="41" t="s">
        <v>157</v>
      </c>
      <c r="C12" s="41">
        <v>4309</v>
      </c>
      <c r="D12" s="16" t="s">
        <v>27</v>
      </c>
      <c r="E12" s="16" t="s">
        <v>171</v>
      </c>
      <c r="F12" s="16" t="s">
        <v>172</v>
      </c>
      <c r="G12" s="16" t="s">
        <v>60</v>
      </c>
      <c r="H12" s="34">
        <v>0.5</v>
      </c>
    </row>
    <row r="13" spans="1:8" ht="15" customHeight="1" x14ac:dyDescent="0.35">
      <c r="A13" s="41" t="s">
        <v>157</v>
      </c>
      <c r="B13" s="41" t="s">
        <v>157</v>
      </c>
      <c r="C13" s="41">
        <v>5375</v>
      </c>
      <c r="D13" s="16" t="s">
        <v>27</v>
      </c>
      <c r="E13" s="16" t="s">
        <v>261</v>
      </c>
      <c r="F13" s="16" t="s">
        <v>158</v>
      </c>
      <c r="G13" s="16" t="s">
        <v>60</v>
      </c>
      <c r="H13" s="34">
        <v>0.3</v>
      </c>
    </row>
    <row r="14" spans="1:8" ht="15" customHeight="1" x14ac:dyDescent="0.35">
      <c r="A14" s="41" t="s">
        <v>157</v>
      </c>
      <c r="B14" s="41" t="s">
        <v>157</v>
      </c>
      <c r="C14" s="41">
        <v>5799</v>
      </c>
      <c r="D14" s="16" t="s">
        <v>27</v>
      </c>
      <c r="E14" s="16" t="s">
        <v>173</v>
      </c>
      <c r="F14" s="16" t="s">
        <v>174</v>
      </c>
      <c r="G14" s="16" t="s">
        <v>65</v>
      </c>
      <c r="H14" s="34">
        <v>0.3</v>
      </c>
    </row>
    <row r="15" spans="1:8" ht="15" customHeight="1" x14ac:dyDescent="0.35">
      <c r="A15" s="41" t="s">
        <v>157</v>
      </c>
      <c r="B15" s="41" t="s">
        <v>157</v>
      </c>
      <c r="C15" s="41">
        <v>4513</v>
      </c>
      <c r="D15" s="16" t="s">
        <v>27</v>
      </c>
      <c r="E15" s="16" t="s">
        <v>977</v>
      </c>
      <c r="F15" s="16" t="s">
        <v>51</v>
      </c>
      <c r="G15" s="16" t="s">
        <v>31</v>
      </c>
      <c r="H15" s="34">
        <v>0.7</v>
      </c>
    </row>
    <row r="16" spans="1:8" ht="15" customHeight="1" x14ac:dyDescent="0.35">
      <c r="A16" s="41" t="s">
        <v>157</v>
      </c>
      <c r="B16" s="41" t="s">
        <v>157</v>
      </c>
      <c r="C16" s="41">
        <v>5796</v>
      </c>
      <c r="D16" s="9" t="s">
        <v>27</v>
      </c>
      <c r="E16" s="9" t="s">
        <v>262</v>
      </c>
      <c r="F16" s="9" t="s">
        <v>54</v>
      </c>
      <c r="G16" s="9" t="s">
        <v>67</v>
      </c>
      <c r="H16" s="10">
        <v>0.7</v>
      </c>
    </row>
    <row r="17" spans="1:8" ht="15" customHeight="1" x14ac:dyDescent="0.35">
      <c r="A17" s="41" t="s">
        <v>157</v>
      </c>
      <c r="B17" s="41" t="s">
        <v>157</v>
      </c>
      <c r="C17" s="41">
        <v>5798</v>
      </c>
      <c r="D17" s="16" t="s">
        <v>27</v>
      </c>
      <c r="E17" s="16" t="s">
        <v>175</v>
      </c>
      <c r="F17" s="16" t="s">
        <v>176</v>
      </c>
      <c r="G17" s="16" t="s">
        <v>36</v>
      </c>
      <c r="H17" s="34">
        <v>0.1</v>
      </c>
    </row>
    <row r="18" spans="1:8" ht="15" customHeight="1" x14ac:dyDescent="0.35">
      <c r="A18" s="41" t="s">
        <v>157</v>
      </c>
      <c r="B18" s="41" t="s">
        <v>157</v>
      </c>
      <c r="C18" s="41">
        <v>4795</v>
      </c>
      <c r="D18" s="16" t="s">
        <v>27</v>
      </c>
      <c r="E18" s="16" t="s">
        <v>178</v>
      </c>
      <c r="F18" s="16" t="s">
        <v>53</v>
      </c>
      <c r="G18" s="16" t="s">
        <v>62</v>
      </c>
      <c r="H18" s="34">
        <v>0.1</v>
      </c>
    </row>
    <row r="19" spans="1:8" ht="15" customHeight="1" x14ac:dyDescent="0.35">
      <c r="A19" s="41" t="s">
        <v>157</v>
      </c>
      <c r="B19" s="41" t="s">
        <v>157</v>
      </c>
      <c r="C19" s="41">
        <v>5656</v>
      </c>
      <c r="D19" s="9" t="s">
        <v>27</v>
      </c>
      <c r="E19" s="9" t="s">
        <v>179</v>
      </c>
      <c r="F19" s="9" t="s">
        <v>73</v>
      </c>
      <c r="G19" s="9" t="s">
        <v>34</v>
      </c>
      <c r="H19" s="10">
        <v>1.3</v>
      </c>
    </row>
    <row r="20" spans="1:8" ht="15" customHeight="1" x14ac:dyDescent="0.35">
      <c r="A20" s="41" t="s">
        <v>157</v>
      </c>
      <c r="B20" s="41" t="s">
        <v>157</v>
      </c>
      <c r="C20" s="41">
        <v>5374</v>
      </c>
      <c r="D20" s="16" t="s">
        <v>27</v>
      </c>
      <c r="E20" s="16" t="s">
        <v>362</v>
      </c>
      <c r="F20" s="16" t="s">
        <v>72</v>
      </c>
      <c r="G20" s="16" t="s">
        <v>67</v>
      </c>
      <c r="H20" s="34">
        <v>0.4</v>
      </c>
    </row>
    <row r="21" spans="1:8" ht="15" customHeight="1" x14ac:dyDescent="0.35">
      <c r="A21" s="41" t="s">
        <v>157</v>
      </c>
      <c r="B21" s="41" t="s">
        <v>157</v>
      </c>
      <c r="C21" s="41">
        <v>5664</v>
      </c>
      <c r="D21" s="9" t="s">
        <v>27</v>
      </c>
      <c r="E21" s="9" t="s">
        <v>363</v>
      </c>
      <c r="F21" s="9" t="s">
        <v>204</v>
      </c>
      <c r="G21" s="9" t="s">
        <v>32</v>
      </c>
      <c r="H21" s="10">
        <v>0.3</v>
      </c>
    </row>
    <row r="22" spans="1:8" ht="15" customHeight="1" x14ac:dyDescent="0.35">
      <c r="A22" s="41" t="s">
        <v>157</v>
      </c>
      <c r="B22" s="41" t="s">
        <v>157</v>
      </c>
      <c r="C22" s="41">
        <v>6007</v>
      </c>
      <c r="D22" s="16" t="s">
        <v>27</v>
      </c>
      <c r="E22" s="16" t="s">
        <v>359</v>
      </c>
      <c r="F22" s="16" t="s">
        <v>177</v>
      </c>
      <c r="G22" s="16" t="s">
        <v>34</v>
      </c>
      <c r="H22" s="34">
        <v>1.3</v>
      </c>
    </row>
    <row r="23" spans="1:8" ht="15" customHeight="1" x14ac:dyDescent="0.35">
      <c r="A23" s="41" t="s">
        <v>157</v>
      </c>
      <c r="B23" s="41" t="s">
        <v>157</v>
      </c>
      <c r="C23" s="41">
        <v>6021</v>
      </c>
      <c r="D23" s="9" t="s">
        <v>27</v>
      </c>
      <c r="E23" s="9" t="s">
        <v>360</v>
      </c>
      <c r="F23" s="9" t="s">
        <v>181</v>
      </c>
      <c r="G23" s="9" t="s">
        <v>32</v>
      </c>
      <c r="H23" s="10">
        <v>0.6</v>
      </c>
    </row>
    <row r="24" spans="1:8" ht="15" customHeight="1" x14ac:dyDescent="0.35">
      <c r="A24" s="41" t="s">
        <v>157</v>
      </c>
      <c r="B24" s="41" t="s">
        <v>157</v>
      </c>
      <c r="C24" s="41">
        <v>1655</v>
      </c>
      <c r="D24" s="16" t="s">
        <v>27</v>
      </c>
      <c r="E24" s="16" t="s">
        <v>978</v>
      </c>
      <c r="F24" s="16" t="s">
        <v>184</v>
      </c>
      <c r="G24" s="16" t="s">
        <v>131</v>
      </c>
      <c r="H24" s="34">
        <v>0.1</v>
      </c>
    </row>
    <row r="25" spans="1:8" ht="15" customHeight="1" x14ac:dyDescent="0.35">
      <c r="A25" s="41" t="s">
        <v>157</v>
      </c>
      <c r="B25" s="41" t="s">
        <v>157</v>
      </c>
      <c r="C25" s="41">
        <v>6019</v>
      </c>
      <c r="D25" s="9" t="s">
        <v>27</v>
      </c>
      <c r="E25" s="9" t="s">
        <v>361</v>
      </c>
      <c r="F25" s="9" t="s">
        <v>74</v>
      </c>
      <c r="G25" s="9" t="s">
        <v>146</v>
      </c>
      <c r="H25" s="10">
        <v>0.4</v>
      </c>
    </row>
    <row r="26" spans="1:8" ht="15" customHeight="1" x14ac:dyDescent="0.35">
      <c r="A26" s="41" t="s">
        <v>192</v>
      </c>
      <c r="B26" s="41" t="s">
        <v>157</v>
      </c>
      <c r="C26" s="41">
        <v>5605</v>
      </c>
      <c r="D26" s="16" t="s">
        <v>149</v>
      </c>
      <c r="E26" s="16" t="s">
        <v>979</v>
      </c>
      <c r="F26" s="16" t="s">
        <v>162</v>
      </c>
      <c r="G26" s="16" t="s">
        <v>130</v>
      </c>
      <c r="H26" s="34">
        <v>5.6</v>
      </c>
    </row>
    <row r="27" spans="1:8" ht="15" customHeight="1" x14ac:dyDescent="0.35">
      <c r="A27" s="41" t="s">
        <v>192</v>
      </c>
      <c r="B27" s="41" t="s">
        <v>157</v>
      </c>
      <c r="C27" s="41">
        <v>5817</v>
      </c>
      <c r="D27" s="16" t="s">
        <v>149</v>
      </c>
      <c r="E27" s="16" t="s">
        <v>283</v>
      </c>
      <c r="F27" s="16" t="s">
        <v>73</v>
      </c>
      <c r="G27" s="16" t="s">
        <v>32</v>
      </c>
      <c r="H27" s="34">
        <v>1.2</v>
      </c>
    </row>
    <row r="28" spans="1:8" ht="15" customHeight="1" x14ac:dyDescent="0.35">
      <c r="A28" s="41" t="s">
        <v>192</v>
      </c>
      <c r="B28" s="41" t="s">
        <v>157</v>
      </c>
      <c r="C28" s="41">
        <v>5593</v>
      </c>
      <c r="D28" s="16" t="s">
        <v>149</v>
      </c>
      <c r="E28" s="16" t="s">
        <v>274</v>
      </c>
      <c r="F28" s="16" t="s">
        <v>73</v>
      </c>
      <c r="G28" s="16" t="s">
        <v>60</v>
      </c>
      <c r="H28" s="34">
        <v>0.2</v>
      </c>
    </row>
    <row r="29" spans="1:8" ht="15" customHeight="1" x14ac:dyDescent="0.35">
      <c r="A29" s="41" t="s">
        <v>192</v>
      </c>
      <c r="B29" s="41" t="s">
        <v>157</v>
      </c>
      <c r="C29" s="41">
        <v>5997</v>
      </c>
      <c r="D29" s="16" t="s">
        <v>149</v>
      </c>
      <c r="E29" s="16" t="s">
        <v>980</v>
      </c>
      <c r="F29" s="16" t="s">
        <v>190</v>
      </c>
      <c r="G29" s="16" t="s">
        <v>62</v>
      </c>
      <c r="H29" s="34">
        <v>0.7</v>
      </c>
    </row>
    <row r="30" spans="1:8" ht="15" customHeight="1" x14ac:dyDescent="0.35">
      <c r="A30" s="41" t="s">
        <v>192</v>
      </c>
      <c r="B30" s="41" t="s">
        <v>192</v>
      </c>
      <c r="C30" s="41">
        <v>4590</v>
      </c>
      <c r="D30" s="16" t="s">
        <v>149</v>
      </c>
      <c r="E30" s="16" t="s">
        <v>431</v>
      </c>
      <c r="F30" s="16" t="s">
        <v>177</v>
      </c>
      <c r="G30" s="16" t="s">
        <v>32</v>
      </c>
      <c r="H30" s="34">
        <v>1.7</v>
      </c>
    </row>
    <row r="31" spans="1:8" ht="15" customHeight="1" x14ac:dyDescent="0.35">
      <c r="A31" s="41" t="s">
        <v>192</v>
      </c>
      <c r="B31" s="41" t="s">
        <v>192</v>
      </c>
      <c r="C31" s="41">
        <v>4692</v>
      </c>
      <c r="D31" s="16" t="s">
        <v>149</v>
      </c>
      <c r="E31" s="16" t="s">
        <v>981</v>
      </c>
      <c r="F31" s="16" t="s">
        <v>78</v>
      </c>
      <c r="G31" s="16" t="s">
        <v>62</v>
      </c>
      <c r="H31" s="34">
        <v>0.3</v>
      </c>
    </row>
    <row r="32" spans="1:8" ht="15" customHeight="1" x14ac:dyDescent="0.35">
      <c r="A32" s="41" t="s">
        <v>192</v>
      </c>
      <c r="B32" s="41" t="s">
        <v>187</v>
      </c>
      <c r="C32" s="41">
        <v>5346</v>
      </c>
      <c r="D32" s="9" t="s">
        <v>149</v>
      </c>
      <c r="E32" s="9" t="s">
        <v>982</v>
      </c>
      <c r="F32" s="9" t="s">
        <v>174</v>
      </c>
      <c r="G32" s="9" t="s">
        <v>34</v>
      </c>
      <c r="H32" s="10">
        <v>0.5</v>
      </c>
    </row>
    <row r="33" spans="1:9" ht="15" customHeight="1" x14ac:dyDescent="0.35">
      <c r="A33" s="41" t="s">
        <v>192</v>
      </c>
      <c r="B33" s="41" t="s">
        <v>187</v>
      </c>
      <c r="C33" s="41">
        <v>5321</v>
      </c>
      <c r="D33" s="16" t="s">
        <v>149</v>
      </c>
      <c r="E33" s="16" t="s">
        <v>273</v>
      </c>
      <c r="F33" s="16" t="s">
        <v>162</v>
      </c>
      <c r="G33" s="16" t="s">
        <v>146</v>
      </c>
      <c r="H33" s="34">
        <v>0.5</v>
      </c>
      <c r="I33" s="16"/>
    </row>
    <row r="34" spans="1:9" ht="15" customHeight="1" x14ac:dyDescent="0.35">
      <c r="A34" s="41" t="s">
        <v>192</v>
      </c>
      <c r="B34" s="41" t="s">
        <v>200</v>
      </c>
      <c r="C34" s="41">
        <v>3902</v>
      </c>
      <c r="D34" s="16" t="s">
        <v>149</v>
      </c>
      <c r="E34" s="16" t="s">
        <v>983</v>
      </c>
      <c r="F34" s="16" t="s">
        <v>167</v>
      </c>
      <c r="G34" s="16" t="s">
        <v>146</v>
      </c>
      <c r="H34" s="34">
        <v>2.2000000000000002</v>
      </c>
    </row>
    <row r="35" spans="1:9" ht="15" customHeight="1" x14ac:dyDescent="0.35">
      <c r="A35" s="41" t="s">
        <v>192</v>
      </c>
      <c r="B35" s="41" t="s">
        <v>200</v>
      </c>
      <c r="C35" s="41">
        <v>5360</v>
      </c>
      <c r="D35" s="16" t="s">
        <v>149</v>
      </c>
      <c r="E35" s="16" t="s">
        <v>984</v>
      </c>
      <c r="F35" s="16" t="s">
        <v>51</v>
      </c>
      <c r="G35" s="16" t="s">
        <v>131</v>
      </c>
      <c r="H35" s="34">
        <v>2</v>
      </c>
    </row>
    <row r="36" spans="1:9" ht="15" customHeight="1" x14ac:dyDescent="0.35">
      <c r="A36" s="41" t="s">
        <v>192</v>
      </c>
      <c r="B36" s="41" t="s">
        <v>200</v>
      </c>
      <c r="C36" s="41">
        <v>5560</v>
      </c>
      <c r="D36" s="16" t="s">
        <v>149</v>
      </c>
      <c r="E36" s="16" t="s">
        <v>985</v>
      </c>
      <c r="F36" s="16" t="s">
        <v>180</v>
      </c>
      <c r="G36" s="16" t="s">
        <v>131</v>
      </c>
      <c r="H36" s="34">
        <v>2</v>
      </c>
    </row>
    <row r="37" spans="1:9" ht="15" customHeight="1" x14ac:dyDescent="0.35">
      <c r="A37" s="41" t="s">
        <v>192</v>
      </c>
      <c r="B37" s="41" t="s">
        <v>200</v>
      </c>
      <c r="C37" s="41">
        <v>5676</v>
      </c>
      <c r="D37" s="9" t="s">
        <v>149</v>
      </c>
      <c r="E37" s="9" t="s">
        <v>986</v>
      </c>
      <c r="F37" s="9" t="s">
        <v>252</v>
      </c>
      <c r="G37" s="9" t="s">
        <v>131</v>
      </c>
      <c r="H37" s="10">
        <v>0.9</v>
      </c>
      <c r="I37" s="16"/>
    </row>
    <row r="38" spans="1:9" ht="15" customHeight="1" x14ac:dyDescent="0.35">
      <c r="A38" s="41" t="s">
        <v>192</v>
      </c>
      <c r="B38" s="41" t="s">
        <v>200</v>
      </c>
      <c r="C38" s="41">
        <v>3794</v>
      </c>
      <c r="D38" s="16" t="s">
        <v>149</v>
      </c>
      <c r="E38" s="16" t="s">
        <v>987</v>
      </c>
      <c r="F38" s="16" t="s">
        <v>165</v>
      </c>
      <c r="G38" s="16" t="s">
        <v>34</v>
      </c>
      <c r="H38" s="34">
        <v>0.2</v>
      </c>
    </row>
    <row r="39" spans="1:9" ht="15" customHeight="1" x14ac:dyDescent="0.35">
      <c r="A39" s="41" t="s">
        <v>192</v>
      </c>
      <c r="B39" s="41" t="s">
        <v>200</v>
      </c>
      <c r="C39" s="41">
        <v>6048</v>
      </c>
      <c r="D39" s="9" t="s">
        <v>149</v>
      </c>
      <c r="E39" s="9" t="s">
        <v>988</v>
      </c>
      <c r="F39" s="9" t="s">
        <v>357</v>
      </c>
      <c r="G39" s="9" t="s">
        <v>65</v>
      </c>
      <c r="H39" s="10">
        <v>1.3</v>
      </c>
    </row>
    <row r="40" spans="1:9" ht="15" customHeight="1" x14ac:dyDescent="0.35">
      <c r="A40" s="41" t="s">
        <v>192</v>
      </c>
      <c r="B40" s="41" t="s">
        <v>200</v>
      </c>
      <c r="C40" s="41">
        <v>5201</v>
      </c>
      <c r="D40" s="16" t="s">
        <v>149</v>
      </c>
      <c r="E40" s="16" t="s">
        <v>496</v>
      </c>
      <c r="F40" s="16" t="s">
        <v>158</v>
      </c>
      <c r="G40" s="16" t="s">
        <v>57</v>
      </c>
      <c r="H40" s="34">
        <v>0.2</v>
      </c>
    </row>
    <row r="41" spans="1:9" ht="15" customHeight="1" x14ac:dyDescent="0.35">
      <c r="A41" s="41" t="s">
        <v>192</v>
      </c>
      <c r="B41" s="41" t="s">
        <v>200</v>
      </c>
      <c r="C41" s="41">
        <v>5564</v>
      </c>
      <c r="D41" s="9" t="s">
        <v>149</v>
      </c>
      <c r="E41" s="9" t="s">
        <v>989</v>
      </c>
      <c r="F41" s="9" t="s">
        <v>167</v>
      </c>
      <c r="G41" s="9" t="s">
        <v>31</v>
      </c>
      <c r="H41" s="10">
        <v>1.4</v>
      </c>
    </row>
    <row r="42" spans="1:9" ht="15" customHeight="1" x14ac:dyDescent="0.35">
      <c r="A42" s="41" t="s">
        <v>192</v>
      </c>
      <c r="B42" s="41" t="s">
        <v>200</v>
      </c>
      <c r="C42" s="41">
        <v>5502</v>
      </c>
      <c r="D42" s="16" t="s">
        <v>149</v>
      </c>
      <c r="E42" s="16" t="s">
        <v>285</v>
      </c>
      <c r="F42" s="16" t="s">
        <v>53</v>
      </c>
      <c r="G42" s="16" t="s">
        <v>57</v>
      </c>
      <c r="H42" s="34">
        <v>1.4</v>
      </c>
    </row>
    <row r="43" spans="1:9" ht="15" customHeight="1" x14ac:dyDescent="0.35">
      <c r="A43" s="41" t="s">
        <v>192</v>
      </c>
      <c r="B43" s="41" t="s">
        <v>200</v>
      </c>
      <c r="C43" s="41">
        <v>5886</v>
      </c>
      <c r="D43" s="9" t="s">
        <v>149</v>
      </c>
      <c r="E43" s="9" t="s">
        <v>286</v>
      </c>
      <c r="F43" s="9" t="s">
        <v>185</v>
      </c>
      <c r="G43" s="9" t="s">
        <v>65</v>
      </c>
      <c r="H43" s="10">
        <v>1.3</v>
      </c>
    </row>
    <row r="44" spans="1:9" ht="15" customHeight="1" x14ac:dyDescent="0.35">
      <c r="A44" s="41" t="s">
        <v>192</v>
      </c>
      <c r="B44" s="41" t="s">
        <v>200</v>
      </c>
      <c r="C44" s="41">
        <v>5703</v>
      </c>
      <c r="D44" s="9" t="s">
        <v>149</v>
      </c>
      <c r="E44" s="9" t="s">
        <v>503</v>
      </c>
      <c r="F44" s="9" t="s">
        <v>177</v>
      </c>
      <c r="G44" s="9" t="s">
        <v>67</v>
      </c>
      <c r="H44" s="10">
        <v>0.1</v>
      </c>
    </row>
    <row r="45" spans="1:9" ht="15" customHeight="1" x14ac:dyDescent="0.35">
      <c r="A45" s="41" t="s">
        <v>192</v>
      </c>
      <c r="B45" s="41" t="s">
        <v>200</v>
      </c>
      <c r="C45" s="41">
        <v>5409</v>
      </c>
      <c r="D45" s="16" t="s">
        <v>149</v>
      </c>
      <c r="E45" s="16" t="s">
        <v>290</v>
      </c>
      <c r="F45" s="16" t="s">
        <v>54</v>
      </c>
      <c r="G45" s="16" t="s">
        <v>130</v>
      </c>
      <c r="H45" s="34">
        <v>5.6</v>
      </c>
    </row>
    <row r="46" spans="1:9" ht="15" customHeight="1" x14ac:dyDescent="0.35">
      <c r="A46" s="41" t="s">
        <v>192</v>
      </c>
      <c r="B46" s="41" t="s">
        <v>200</v>
      </c>
      <c r="C46" s="41">
        <v>5888</v>
      </c>
      <c r="D46" s="9" t="s">
        <v>149</v>
      </c>
      <c r="E46" s="9" t="s">
        <v>291</v>
      </c>
      <c r="F46" s="9" t="s">
        <v>177</v>
      </c>
      <c r="G46" s="9" t="s">
        <v>31</v>
      </c>
      <c r="H46" s="10">
        <v>1.6</v>
      </c>
    </row>
    <row r="47" spans="1:9" ht="15" customHeight="1" x14ac:dyDescent="0.35">
      <c r="A47" s="41" t="s">
        <v>192</v>
      </c>
      <c r="B47" s="41" t="s">
        <v>200</v>
      </c>
      <c r="C47" s="41">
        <v>5382</v>
      </c>
      <c r="D47" s="9" t="s">
        <v>149</v>
      </c>
      <c r="E47" s="9" t="s">
        <v>990</v>
      </c>
      <c r="F47" s="9" t="s">
        <v>167</v>
      </c>
      <c r="G47" s="9" t="s">
        <v>67</v>
      </c>
      <c r="H47" s="10">
        <v>0.2</v>
      </c>
    </row>
    <row r="48" spans="1:9" ht="15" customHeight="1" x14ac:dyDescent="0.35">
      <c r="A48" s="41" t="s">
        <v>192</v>
      </c>
      <c r="B48" s="41" t="s">
        <v>200</v>
      </c>
      <c r="C48" s="41">
        <v>5597</v>
      </c>
      <c r="D48" s="9" t="s">
        <v>149</v>
      </c>
      <c r="E48" s="9" t="s">
        <v>991</v>
      </c>
      <c r="F48" s="9" t="s">
        <v>174</v>
      </c>
      <c r="G48" s="9" t="s">
        <v>131</v>
      </c>
      <c r="H48" s="10">
        <v>1</v>
      </c>
    </row>
    <row r="49" spans="1:8" ht="15" customHeight="1" x14ac:dyDescent="0.35">
      <c r="A49" s="41" t="s">
        <v>192</v>
      </c>
      <c r="B49" s="41" t="s">
        <v>200</v>
      </c>
      <c r="C49" s="41">
        <v>5774</v>
      </c>
      <c r="D49" s="16" t="s">
        <v>149</v>
      </c>
      <c r="E49" s="16" t="s">
        <v>992</v>
      </c>
      <c r="F49" s="16" t="s">
        <v>181</v>
      </c>
      <c r="G49" s="16" t="s">
        <v>36</v>
      </c>
      <c r="H49" s="34">
        <v>0.5</v>
      </c>
    </row>
    <row r="50" spans="1:8" ht="15" customHeight="1" x14ac:dyDescent="0.35">
      <c r="A50" s="41" t="s">
        <v>192</v>
      </c>
      <c r="B50" s="41" t="s">
        <v>200</v>
      </c>
      <c r="C50" s="41">
        <v>2554</v>
      </c>
      <c r="D50" s="16" t="s">
        <v>149</v>
      </c>
      <c r="E50" s="16" t="s">
        <v>993</v>
      </c>
      <c r="F50" s="16" t="s">
        <v>160</v>
      </c>
      <c r="G50" s="16" t="s">
        <v>34</v>
      </c>
      <c r="H50" s="34">
        <v>0.1</v>
      </c>
    </row>
    <row r="51" spans="1:8" ht="15" customHeight="1" x14ac:dyDescent="0.35">
      <c r="A51" s="41" t="s">
        <v>192</v>
      </c>
      <c r="B51" s="41" t="s">
        <v>200</v>
      </c>
      <c r="C51" s="41">
        <v>1962</v>
      </c>
      <c r="D51" s="16" t="s">
        <v>149</v>
      </c>
      <c r="E51" s="16" t="s">
        <v>994</v>
      </c>
      <c r="F51" s="16" t="s">
        <v>206</v>
      </c>
      <c r="G51" s="16" t="s">
        <v>65</v>
      </c>
      <c r="H51" s="34">
        <v>1.3</v>
      </c>
    </row>
    <row r="52" spans="1:8" ht="15" customHeight="1" x14ac:dyDescent="0.35">
      <c r="A52" s="41" t="s">
        <v>192</v>
      </c>
      <c r="B52" s="41" t="s">
        <v>200</v>
      </c>
      <c r="C52" s="41">
        <v>6052</v>
      </c>
      <c r="D52" s="9" t="s">
        <v>149</v>
      </c>
      <c r="E52" s="9" t="s">
        <v>995</v>
      </c>
      <c r="F52" s="9" t="s">
        <v>184</v>
      </c>
      <c r="G52" s="9" t="s">
        <v>36</v>
      </c>
      <c r="H52" s="10">
        <v>0.5</v>
      </c>
    </row>
    <row r="53" spans="1:8" ht="15" customHeight="1" x14ac:dyDescent="0.35">
      <c r="A53" s="41" t="s">
        <v>192</v>
      </c>
      <c r="B53" s="41" t="s">
        <v>200</v>
      </c>
      <c r="C53" s="41">
        <v>4955</v>
      </c>
      <c r="D53" s="16" t="s">
        <v>149</v>
      </c>
      <c r="E53" s="16" t="s">
        <v>270</v>
      </c>
      <c r="F53" s="16" t="s">
        <v>158</v>
      </c>
      <c r="G53" s="16" t="s">
        <v>131</v>
      </c>
      <c r="H53" s="34">
        <v>1</v>
      </c>
    </row>
    <row r="54" spans="1:8" ht="15" customHeight="1" x14ac:dyDescent="0.35">
      <c r="A54" s="41" t="s">
        <v>192</v>
      </c>
      <c r="B54" s="41" t="s">
        <v>200</v>
      </c>
      <c r="C54" s="41">
        <v>5542</v>
      </c>
      <c r="D54" s="16" t="s">
        <v>149</v>
      </c>
      <c r="E54" s="16" t="s">
        <v>996</v>
      </c>
      <c r="F54" s="16" t="s">
        <v>174</v>
      </c>
      <c r="G54" s="16" t="s">
        <v>31</v>
      </c>
      <c r="H54" s="34">
        <v>1.2</v>
      </c>
    </row>
    <row r="55" spans="1:8" ht="15" customHeight="1" x14ac:dyDescent="0.35">
      <c r="A55" s="41" t="s">
        <v>192</v>
      </c>
      <c r="B55" s="41" t="s">
        <v>200</v>
      </c>
      <c r="C55" s="41">
        <v>5786</v>
      </c>
      <c r="D55" s="16" t="s">
        <v>149</v>
      </c>
      <c r="E55" s="16" t="s">
        <v>997</v>
      </c>
      <c r="F55" s="16" t="s">
        <v>167</v>
      </c>
      <c r="G55" s="16" t="s">
        <v>67</v>
      </c>
      <c r="H55" s="34">
        <v>0.2</v>
      </c>
    </row>
    <row r="56" spans="1:8" ht="15" customHeight="1" x14ac:dyDescent="0.35">
      <c r="A56" s="41" t="s">
        <v>192</v>
      </c>
      <c r="B56" s="41" t="s">
        <v>200</v>
      </c>
      <c r="C56" s="41">
        <v>5836</v>
      </c>
      <c r="D56" s="16" t="s">
        <v>149</v>
      </c>
      <c r="E56" s="16" t="s">
        <v>294</v>
      </c>
      <c r="F56" s="16" t="s">
        <v>172</v>
      </c>
      <c r="G56" s="16" t="s">
        <v>34</v>
      </c>
      <c r="H56" s="34">
        <v>0.1</v>
      </c>
    </row>
    <row r="57" spans="1:8" ht="15" customHeight="1" x14ac:dyDescent="0.35">
      <c r="A57" s="41" t="s">
        <v>192</v>
      </c>
      <c r="B57" s="41" t="s">
        <v>200</v>
      </c>
      <c r="C57" s="41">
        <v>5383</v>
      </c>
      <c r="D57" s="16" t="s">
        <v>149</v>
      </c>
      <c r="E57" s="16" t="s">
        <v>998</v>
      </c>
      <c r="F57" s="16" t="s">
        <v>72</v>
      </c>
      <c r="G57" s="16" t="s">
        <v>146</v>
      </c>
      <c r="H57" s="34">
        <v>1.5</v>
      </c>
    </row>
    <row r="58" spans="1:8" ht="15" customHeight="1" x14ac:dyDescent="0.35">
      <c r="A58" s="41" t="s">
        <v>192</v>
      </c>
      <c r="B58" s="41" t="s">
        <v>200</v>
      </c>
      <c r="C58" s="41">
        <v>5810</v>
      </c>
      <c r="D58" s="16" t="s">
        <v>149</v>
      </c>
      <c r="E58" s="16" t="s">
        <v>999</v>
      </c>
      <c r="F58" s="16" t="s">
        <v>51</v>
      </c>
      <c r="G58" s="16" t="s">
        <v>34</v>
      </c>
      <c r="H58" s="34">
        <v>0.1</v>
      </c>
    </row>
    <row r="59" spans="1:8" ht="15" customHeight="1" x14ac:dyDescent="0.35">
      <c r="A59" s="41" t="s">
        <v>192</v>
      </c>
      <c r="B59" s="41" t="s">
        <v>200</v>
      </c>
      <c r="C59" s="41">
        <v>5840</v>
      </c>
      <c r="D59" s="16" t="s">
        <v>149</v>
      </c>
      <c r="E59" s="16" t="s">
        <v>295</v>
      </c>
      <c r="F59" s="16" t="s">
        <v>177</v>
      </c>
      <c r="G59" s="16" t="s">
        <v>31</v>
      </c>
      <c r="H59" s="34">
        <v>1.6</v>
      </c>
    </row>
    <row r="60" spans="1:8" ht="15" customHeight="1" x14ac:dyDescent="0.35">
      <c r="A60" s="41" t="s">
        <v>192</v>
      </c>
      <c r="B60" s="41" t="s">
        <v>200</v>
      </c>
      <c r="C60" s="41">
        <v>5814</v>
      </c>
      <c r="D60" s="16" t="s">
        <v>149</v>
      </c>
      <c r="E60" s="16" t="s">
        <v>559</v>
      </c>
      <c r="F60" s="16" t="s">
        <v>54</v>
      </c>
      <c r="G60" s="16" t="s">
        <v>31</v>
      </c>
      <c r="H60" s="34">
        <v>0.1</v>
      </c>
    </row>
    <row r="61" spans="1:8" ht="15" customHeight="1" x14ac:dyDescent="0.35">
      <c r="A61" s="41" t="s">
        <v>192</v>
      </c>
      <c r="B61" s="41" t="s">
        <v>200</v>
      </c>
      <c r="C61" s="41">
        <v>5614</v>
      </c>
      <c r="D61" s="16" t="s">
        <v>149</v>
      </c>
      <c r="E61" s="16" t="s">
        <v>564</v>
      </c>
      <c r="F61" s="16" t="s">
        <v>74</v>
      </c>
      <c r="G61" s="16" t="s">
        <v>36</v>
      </c>
      <c r="H61" s="34">
        <v>0.5</v>
      </c>
    </row>
    <row r="62" spans="1:8" ht="15" customHeight="1" x14ac:dyDescent="0.35">
      <c r="A62" s="41" t="s">
        <v>192</v>
      </c>
      <c r="B62" s="41" t="s">
        <v>200</v>
      </c>
      <c r="C62" s="41">
        <v>3679</v>
      </c>
      <c r="D62" s="16" t="s">
        <v>149</v>
      </c>
      <c r="E62" s="16" t="s">
        <v>1000</v>
      </c>
      <c r="F62" s="16" t="s">
        <v>162</v>
      </c>
      <c r="G62" s="16" t="s">
        <v>60</v>
      </c>
      <c r="H62" s="34">
        <v>0.1</v>
      </c>
    </row>
    <row r="63" spans="1:8" ht="15" customHeight="1" x14ac:dyDescent="0.35">
      <c r="A63" s="41" t="s">
        <v>192</v>
      </c>
      <c r="B63" s="41" t="s">
        <v>200</v>
      </c>
      <c r="C63" s="41">
        <v>4674</v>
      </c>
      <c r="D63" s="16" t="s">
        <v>149</v>
      </c>
      <c r="E63" s="16" t="s">
        <v>271</v>
      </c>
      <c r="F63" s="16" t="s">
        <v>79</v>
      </c>
      <c r="G63" s="16" t="s">
        <v>32</v>
      </c>
      <c r="H63" s="34">
        <v>0.5</v>
      </c>
    </row>
    <row r="64" spans="1:8" ht="15" customHeight="1" x14ac:dyDescent="0.35">
      <c r="A64" s="41" t="s">
        <v>192</v>
      </c>
      <c r="B64" s="41" t="s">
        <v>200</v>
      </c>
      <c r="C64" s="41">
        <v>5830</v>
      </c>
      <c r="D64" s="16" t="s">
        <v>149</v>
      </c>
      <c r="E64" s="16" t="s">
        <v>1001</v>
      </c>
      <c r="F64" s="16" t="s">
        <v>72</v>
      </c>
      <c r="G64" s="16" t="s">
        <v>60</v>
      </c>
      <c r="H64" s="34">
        <v>0.1</v>
      </c>
    </row>
    <row r="65" spans="1:8" ht="15" customHeight="1" x14ac:dyDescent="0.35">
      <c r="A65" s="41" t="s">
        <v>192</v>
      </c>
      <c r="B65" s="41" t="s">
        <v>200</v>
      </c>
      <c r="C65" s="41">
        <v>4316</v>
      </c>
      <c r="D65" s="9" t="s">
        <v>149</v>
      </c>
      <c r="E65" s="9" t="s">
        <v>1002</v>
      </c>
      <c r="F65" s="9" t="s">
        <v>160</v>
      </c>
      <c r="G65" s="9" t="s">
        <v>36</v>
      </c>
      <c r="H65" s="10">
        <v>0.5</v>
      </c>
    </row>
    <row r="66" spans="1:8" ht="15" customHeight="1" x14ac:dyDescent="0.35">
      <c r="A66" s="41" t="s">
        <v>192</v>
      </c>
      <c r="B66" s="41" t="s">
        <v>200</v>
      </c>
      <c r="C66" s="41">
        <v>4799</v>
      </c>
      <c r="D66" s="16" t="s">
        <v>149</v>
      </c>
      <c r="E66" s="16" t="s">
        <v>1003</v>
      </c>
      <c r="F66" s="16" t="s">
        <v>78</v>
      </c>
      <c r="G66" s="16" t="s">
        <v>130</v>
      </c>
      <c r="H66" s="34">
        <v>4.0999999999999996</v>
      </c>
    </row>
    <row r="67" spans="1:8" ht="15" customHeight="1" x14ac:dyDescent="0.35">
      <c r="A67" s="41" t="s">
        <v>192</v>
      </c>
      <c r="B67" s="41" t="s">
        <v>200</v>
      </c>
      <c r="C67" s="41">
        <v>5348</v>
      </c>
      <c r="D67" s="16" t="s">
        <v>149</v>
      </c>
      <c r="E67" s="16" t="s">
        <v>581</v>
      </c>
      <c r="F67" s="16" t="s">
        <v>51</v>
      </c>
      <c r="G67" s="16" t="s">
        <v>57</v>
      </c>
      <c r="H67" s="34">
        <v>1.1000000000000001</v>
      </c>
    </row>
    <row r="68" spans="1:8" ht="15" customHeight="1" x14ac:dyDescent="0.35">
      <c r="A68" s="41" t="s">
        <v>192</v>
      </c>
      <c r="B68" s="41" t="s">
        <v>200</v>
      </c>
      <c r="C68" s="41">
        <v>6095</v>
      </c>
      <c r="D68" s="16" t="s">
        <v>149</v>
      </c>
      <c r="E68" s="16" t="s">
        <v>1004</v>
      </c>
      <c r="F68" s="16" t="s">
        <v>74</v>
      </c>
      <c r="G68" s="16" t="s">
        <v>146</v>
      </c>
      <c r="H68" s="34">
        <v>2.2000000000000002</v>
      </c>
    </row>
    <row r="69" spans="1:8" ht="15" customHeight="1" x14ac:dyDescent="0.35">
      <c r="A69" s="41" t="s">
        <v>187</v>
      </c>
      <c r="B69" s="41" t="s">
        <v>157</v>
      </c>
      <c r="C69" s="41">
        <v>5176</v>
      </c>
      <c r="D69" s="9" t="s">
        <v>150</v>
      </c>
      <c r="E69" s="9" t="s">
        <v>188</v>
      </c>
      <c r="F69" s="9" t="s">
        <v>169</v>
      </c>
      <c r="G69" s="9" t="s">
        <v>131</v>
      </c>
      <c r="H69" s="10">
        <v>1.1000000000000001</v>
      </c>
    </row>
    <row r="70" spans="1:8" ht="15" customHeight="1" x14ac:dyDescent="0.35">
      <c r="A70" s="41" t="s">
        <v>187</v>
      </c>
      <c r="B70" s="41" t="s">
        <v>157</v>
      </c>
      <c r="C70" s="41">
        <v>4338</v>
      </c>
      <c r="D70" s="9" t="s">
        <v>150</v>
      </c>
      <c r="E70" s="9" t="s">
        <v>216</v>
      </c>
      <c r="F70" s="9" t="s">
        <v>162</v>
      </c>
      <c r="G70" s="9" t="s">
        <v>34</v>
      </c>
      <c r="H70" s="10">
        <v>6.8</v>
      </c>
    </row>
    <row r="71" spans="1:8" ht="15" customHeight="1" x14ac:dyDescent="0.35">
      <c r="A71" s="41" t="s">
        <v>187</v>
      </c>
      <c r="B71" s="41" t="s">
        <v>157</v>
      </c>
      <c r="C71" s="41">
        <v>5363</v>
      </c>
      <c r="D71" s="16" t="s">
        <v>150</v>
      </c>
      <c r="E71" s="16" t="s">
        <v>1005</v>
      </c>
      <c r="F71" s="16" t="s">
        <v>174</v>
      </c>
      <c r="G71" s="16" t="s">
        <v>146</v>
      </c>
      <c r="H71" s="34">
        <v>0.2</v>
      </c>
    </row>
    <row r="72" spans="1:8" ht="15" customHeight="1" x14ac:dyDescent="0.35">
      <c r="A72" s="41" t="s">
        <v>187</v>
      </c>
      <c r="B72" s="41" t="s">
        <v>157</v>
      </c>
      <c r="C72" s="41">
        <v>5143</v>
      </c>
      <c r="D72" s="9" t="s">
        <v>150</v>
      </c>
      <c r="E72" s="9" t="s">
        <v>189</v>
      </c>
      <c r="F72" s="9" t="s">
        <v>177</v>
      </c>
      <c r="G72" s="9" t="s">
        <v>62</v>
      </c>
      <c r="H72" s="10">
        <v>6.3</v>
      </c>
    </row>
    <row r="73" spans="1:8" ht="15" customHeight="1" x14ac:dyDescent="0.35">
      <c r="A73" s="41" t="s">
        <v>187</v>
      </c>
      <c r="B73" s="41" t="s">
        <v>157</v>
      </c>
      <c r="C73" s="41">
        <v>4957</v>
      </c>
      <c r="D73" s="16" t="s">
        <v>150</v>
      </c>
      <c r="E73" s="16" t="s">
        <v>1006</v>
      </c>
      <c r="F73" s="16" t="s">
        <v>190</v>
      </c>
      <c r="G73" s="16" t="s">
        <v>130</v>
      </c>
      <c r="H73" s="34">
        <v>1.2</v>
      </c>
    </row>
    <row r="74" spans="1:8" ht="15" customHeight="1" x14ac:dyDescent="0.35">
      <c r="A74" s="41" t="s">
        <v>187</v>
      </c>
      <c r="B74" s="41" t="s">
        <v>157</v>
      </c>
      <c r="C74" s="41">
        <v>3899</v>
      </c>
      <c r="D74" s="16" t="s">
        <v>150</v>
      </c>
      <c r="E74" s="16" t="s">
        <v>1007</v>
      </c>
      <c r="F74" s="16" t="s">
        <v>160</v>
      </c>
      <c r="G74" s="16" t="s">
        <v>130</v>
      </c>
      <c r="H74" s="34">
        <v>0.1</v>
      </c>
    </row>
    <row r="75" spans="1:8" ht="15" customHeight="1" x14ac:dyDescent="0.35">
      <c r="A75" s="41" t="s">
        <v>187</v>
      </c>
      <c r="B75" s="41" t="s">
        <v>157</v>
      </c>
      <c r="C75" s="41">
        <v>5174</v>
      </c>
      <c r="D75" s="16" t="s">
        <v>150</v>
      </c>
      <c r="E75" s="16" t="s">
        <v>191</v>
      </c>
      <c r="F75" s="16" t="s">
        <v>162</v>
      </c>
      <c r="G75" s="16" t="s">
        <v>67</v>
      </c>
      <c r="H75" s="34">
        <v>18.2</v>
      </c>
    </row>
    <row r="76" spans="1:8" ht="15" customHeight="1" x14ac:dyDescent="0.35">
      <c r="A76" s="41" t="s">
        <v>187</v>
      </c>
      <c r="B76" s="41" t="s">
        <v>192</v>
      </c>
      <c r="C76" s="41">
        <v>5243</v>
      </c>
      <c r="D76" s="16" t="s">
        <v>150</v>
      </c>
      <c r="E76" s="16" t="s">
        <v>1008</v>
      </c>
      <c r="F76" s="16" t="s">
        <v>183</v>
      </c>
      <c r="G76" s="16" t="s">
        <v>65</v>
      </c>
      <c r="H76" s="34">
        <v>2.2000000000000002</v>
      </c>
    </row>
    <row r="77" spans="1:8" ht="15" customHeight="1" x14ac:dyDescent="0.35">
      <c r="A77" s="41" t="s">
        <v>187</v>
      </c>
      <c r="B77" s="41" t="s">
        <v>192</v>
      </c>
      <c r="C77" s="41">
        <v>4838</v>
      </c>
      <c r="D77" s="16" t="s">
        <v>150</v>
      </c>
      <c r="E77" s="16" t="s">
        <v>1009</v>
      </c>
      <c r="F77" s="16" t="s">
        <v>193</v>
      </c>
      <c r="G77" s="16" t="s">
        <v>32</v>
      </c>
      <c r="H77" s="34">
        <v>1.4</v>
      </c>
    </row>
    <row r="78" spans="1:8" ht="15" customHeight="1" x14ac:dyDescent="0.35">
      <c r="A78" s="41" t="s">
        <v>187</v>
      </c>
      <c r="B78" s="41" t="s">
        <v>192</v>
      </c>
      <c r="C78" s="41">
        <v>5242</v>
      </c>
      <c r="D78" s="9" t="s">
        <v>150</v>
      </c>
      <c r="E78" s="9" t="s">
        <v>194</v>
      </c>
      <c r="F78" s="9" t="s">
        <v>183</v>
      </c>
      <c r="G78" s="9" t="s">
        <v>57</v>
      </c>
      <c r="H78" s="10">
        <v>3.9</v>
      </c>
    </row>
    <row r="79" spans="1:8" ht="15" customHeight="1" x14ac:dyDescent="0.35">
      <c r="A79" s="41" t="s">
        <v>187</v>
      </c>
      <c r="B79" s="41" t="s">
        <v>192</v>
      </c>
      <c r="C79" s="41">
        <v>5392</v>
      </c>
      <c r="D79" s="16" t="s">
        <v>150</v>
      </c>
      <c r="E79" s="16" t="s">
        <v>195</v>
      </c>
      <c r="F79" s="16" t="s">
        <v>54</v>
      </c>
      <c r="G79" s="16" t="s">
        <v>67</v>
      </c>
      <c r="H79" s="34">
        <v>18.2</v>
      </c>
    </row>
    <row r="80" spans="1:8" ht="15" customHeight="1" x14ac:dyDescent="0.35">
      <c r="A80" s="41" t="s">
        <v>187</v>
      </c>
      <c r="B80" s="41" t="s">
        <v>192</v>
      </c>
      <c r="C80" s="41">
        <v>5507</v>
      </c>
      <c r="D80" s="16" t="s">
        <v>150</v>
      </c>
      <c r="E80" s="16" t="s">
        <v>1010</v>
      </c>
      <c r="F80" s="16" t="s">
        <v>54</v>
      </c>
      <c r="G80" s="16" t="s">
        <v>57</v>
      </c>
      <c r="H80" s="34">
        <v>3.4</v>
      </c>
    </row>
    <row r="81" spans="1:9" ht="15" customHeight="1" x14ac:dyDescent="0.35">
      <c r="A81" s="41" t="s">
        <v>187</v>
      </c>
      <c r="B81" s="41" t="s">
        <v>192</v>
      </c>
      <c r="C81" s="41">
        <v>5534</v>
      </c>
      <c r="D81" s="16" t="s">
        <v>150</v>
      </c>
      <c r="E81" s="16" t="s">
        <v>196</v>
      </c>
      <c r="F81" s="16" t="s">
        <v>183</v>
      </c>
      <c r="G81" s="16" t="s">
        <v>31</v>
      </c>
      <c r="H81" s="34">
        <v>1.6</v>
      </c>
      <c r="I81" s="16"/>
    </row>
    <row r="82" spans="1:9" ht="15" customHeight="1" x14ac:dyDescent="0.35">
      <c r="A82" s="41" t="s">
        <v>187</v>
      </c>
      <c r="B82" s="41" t="s">
        <v>192</v>
      </c>
      <c r="C82" s="41">
        <v>5336</v>
      </c>
      <c r="D82" s="16" t="s">
        <v>150</v>
      </c>
      <c r="E82" s="16" t="s">
        <v>316</v>
      </c>
      <c r="F82" s="16" t="s">
        <v>72</v>
      </c>
      <c r="G82" s="16" t="s">
        <v>36</v>
      </c>
      <c r="H82" s="34">
        <v>10.1</v>
      </c>
    </row>
    <row r="83" spans="1:9" ht="15" customHeight="1" x14ac:dyDescent="0.35">
      <c r="A83" s="41" t="s">
        <v>187</v>
      </c>
      <c r="B83" s="41" t="s">
        <v>187</v>
      </c>
      <c r="C83" s="41">
        <v>5986</v>
      </c>
      <c r="D83" s="9" t="s">
        <v>150</v>
      </c>
      <c r="E83" s="9" t="s">
        <v>366</v>
      </c>
      <c r="F83" s="9" t="s">
        <v>180</v>
      </c>
      <c r="G83" s="9" t="s">
        <v>36</v>
      </c>
      <c r="H83" s="10">
        <v>10.1</v>
      </c>
    </row>
    <row r="84" spans="1:9" ht="15" customHeight="1" x14ac:dyDescent="0.35">
      <c r="A84" s="41" t="s">
        <v>187</v>
      </c>
      <c r="B84" s="41" t="s">
        <v>187</v>
      </c>
      <c r="C84" s="41">
        <v>4936</v>
      </c>
      <c r="D84" s="9" t="s">
        <v>150</v>
      </c>
      <c r="E84" s="9" t="s">
        <v>1011</v>
      </c>
      <c r="F84" s="9" t="s">
        <v>162</v>
      </c>
      <c r="G84" s="9" t="s">
        <v>62</v>
      </c>
      <c r="H84" s="10">
        <v>7</v>
      </c>
    </row>
    <row r="85" spans="1:9" ht="15" customHeight="1" x14ac:dyDescent="0.35">
      <c r="A85" s="41" t="s">
        <v>187</v>
      </c>
      <c r="B85" s="41" t="s">
        <v>187</v>
      </c>
      <c r="C85" s="41">
        <v>4729</v>
      </c>
      <c r="D85" s="16" t="s">
        <v>150</v>
      </c>
      <c r="E85" s="16" t="s">
        <v>318</v>
      </c>
      <c r="F85" s="16" t="s">
        <v>165</v>
      </c>
      <c r="G85" s="16" t="s">
        <v>31</v>
      </c>
      <c r="H85" s="34">
        <v>0.6</v>
      </c>
    </row>
    <row r="86" spans="1:9" ht="15" customHeight="1" x14ac:dyDescent="0.35">
      <c r="A86" s="41" t="s">
        <v>187</v>
      </c>
      <c r="B86" s="41" t="s">
        <v>187</v>
      </c>
      <c r="C86" s="41">
        <v>5961</v>
      </c>
      <c r="D86" s="16" t="s">
        <v>150</v>
      </c>
      <c r="E86" s="16" t="s">
        <v>367</v>
      </c>
      <c r="F86" s="16" t="s">
        <v>73</v>
      </c>
      <c r="G86" s="16" t="s">
        <v>62</v>
      </c>
      <c r="H86" s="34">
        <v>4.3</v>
      </c>
    </row>
    <row r="87" spans="1:9" ht="15" customHeight="1" x14ac:dyDescent="0.35">
      <c r="A87" s="41" t="s">
        <v>187</v>
      </c>
      <c r="B87" s="41" t="s">
        <v>187</v>
      </c>
      <c r="C87" s="41">
        <v>4986</v>
      </c>
      <c r="D87" s="9" t="s">
        <v>150</v>
      </c>
      <c r="E87" s="9" t="s">
        <v>198</v>
      </c>
      <c r="F87" s="9" t="s">
        <v>75</v>
      </c>
      <c r="G87" s="9" t="s">
        <v>146</v>
      </c>
      <c r="H87" s="10">
        <v>1</v>
      </c>
    </row>
    <row r="88" spans="1:9" ht="15" customHeight="1" x14ac:dyDescent="0.35">
      <c r="A88" s="41" t="s">
        <v>187</v>
      </c>
      <c r="B88" s="41" t="s">
        <v>187</v>
      </c>
      <c r="C88" s="41">
        <v>4669</v>
      </c>
      <c r="D88" s="16" t="s">
        <v>150</v>
      </c>
      <c r="E88" s="16" t="s">
        <v>199</v>
      </c>
      <c r="F88" s="16" t="s">
        <v>51</v>
      </c>
      <c r="G88" s="16" t="s">
        <v>130</v>
      </c>
      <c r="H88" s="34">
        <v>2.6</v>
      </c>
    </row>
    <row r="89" spans="1:9" ht="15" customHeight="1" x14ac:dyDescent="0.35">
      <c r="A89" s="41" t="s">
        <v>187</v>
      </c>
      <c r="B89" s="41" t="s">
        <v>200</v>
      </c>
      <c r="C89" s="41">
        <v>5072</v>
      </c>
      <c r="D89" s="9" t="s">
        <v>150</v>
      </c>
      <c r="E89" s="9" t="s">
        <v>303</v>
      </c>
      <c r="F89" s="9" t="s">
        <v>74</v>
      </c>
      <c r="G89" s="9" t="s">
        <v>36</v>
      </c>
      <c r="H89" s="10">
        <v>6.1</v>
      </c>
    </row>
    <row r="90" spans="1:9" ht="15" customHeight="1" x14ac:dyDescent="0.35">
      <c r="A90" s="41" t="s">
        <v>187</v>
      </c>
      <c r="B90" s="41" t="s">
        <v>200</v>
      </c>
      <c r="C90" s="41">
        <v>4774</v>
      </c>
      <c r="D90" s="9" t="s">
        <v>150</v>
      </c>
      <c r="E90" s="9" t="s">
        <v>1012</v>
      </c>
      <c r="F90" s="9" t="s">
        <v>79</v>
      </c>
      <c r="G90" s="9" t="s">
        <v>65</v>
      </c>
      <c r="H90" s="10">
        <v>2.2000000000000002</v>
      </c>
    </row>
    <row r="91" spans="1:9" ht="15" customHeight="1" x14ac:dyDescent="0.35">
      <c r="A91" s="41" t="s">
        <v>187</v>
      </c>
      <c r="B91" s="41" t="s">
        <v>200</v>
      </c>
      <c r="C91" s="41">
        <v>5732</v>
      </c>
      <c r="D91" s="9" t="s">
        <v>150</v>
      </c>
      <c r="E91" s="9" t="s">
        <v>201</v>
      </c>
      <c r="F91" s="9" t="s">
        <v>202</v>
      </c>
      <c r="G91" s="9" t="s">
        <v>32</v>
      </c>
      <c r="H91" s="10">
        <v>3.1</v>
      </c>
    </row>
    <row r="92" spans="1:9" ht="15" customHeight="1" x14ac:dyDescent="0.35">
      <c r="A92" s="41" t="s">
        <v>187</v>
      </c>
      <c r="B92" s="41" t="s">
        <v>200</v>
      </c>
      <c r="C92" s="41">
        <v>5987</v>
      </c>
      <c r="D92" s="9" t="s">
        <v>150</v>
      </c>
      <c r="E92" s="9" t="s">
        <v>370</v>
      </c>
      <c r="F92" s="9" t="s">
        <v>74</v>
      </c>
      <c r="G92" s="9" t="s">
        <v>31</v>
      </c>
      <c r="H92" s="10">
        <v>1.6</v>
      </c>
    </row>
    <row r="93" spans="1:9" ht="15" customHeight="1" x14ac:dyDescent="0.35">
      <c r="A93" s="41" t="s">
        <v>187</v>
      </c>
      <c r="B93" s="41" t="s">
        <v>200</v>
      </c>
      <c r="C93" s="41">
        <v>6098</v>
      </c>
      <c r="D93" s="16" t="s">
        <v>150</v>
      </c>
      <c r="E93" s="16" t="s">
        <v>1013</v>
      </c>
      <c r="F93" s="16" t="s">
        <v>252</v>
      </c>
      <c r="G93" s="16" t="s">
        <v>65</v>
      </c>
      <c r="H93" s="34">
        <v>2.2000000000000002</v>
      </c>
    </row>
    <row r="94" spans="1:9" ht="15" customHeight="1" x14ac:dyDescent="0.35">
      <c r="A94" s="41" t="s">
        <v>187</v>
      </c>
      <c r="B94" s="41" t="s">
        <v>200</v>
      </c>
      <c r="C94" s="41">
        <v>6083</v>
      </c>
      <c r="D94" s="16" t="s">
        <v>150</v>
      </c>
      <c r="E94" s="16" t="s">
        <v>1014</v>
      </c>
      <c r="F94" s="16" t="s">
        <v>184</v>
      </c>
      <c r="G94" s="16" t="s">
        <v>60</v>
      </c>
      <c r="H94" s="34">
        <v>0.5</v>
      </c>
    </row>
    <row r="95" spans="1:9" ht="15" customHeight="1" x14ac:dyDescent="0.35">
      <c r="A95" s="41" t="s">
        <v>187</v>
      </c>
      <c r="B95" s="41" t="s">
        <v>200</v>
      </c>
      <c r="C95" s="41">
        <v>5565</v>
      </c>
      <c r="D95" s="16" t="s">
        <v>150</v>
      </c>
      <c r="E95" s="16" t="s">
        <v>1015</v>
      </c>
      <c r="F95" s="16" t="s">
        <v>158</v>
      </c>
      <c r="G95" s="16" t="s">
        <v>32</v>
      </c>
      <c r="H95" s="34">
        <v>0.6</v>
      </c>
    </row>
    <row r="96" spans="1:9" ht="15" customHeight="1" x14ac:dyDescent="0.35">
      <c r="A96" s="41" t="s">
        <v>187</v>
      </c>
      <c r="B96" s="41" t="s">
        <v>200</v>
      </c>
      <c r="C96" s="41">
        <v>5460</v>
      </c>
      <c r="D96" s="16" t="s">
        <v>150</v>
      </c>
      <c r="E96" s="16" t="s">
        <v>203</v>
      </c>
      <c r="F96" s="16" t="s">
        <v>162</v>
      </c>
      <c r="G96" s="16" t="s">
        <v>130</v>
      </c>
      <c r="H96" s="34">
        <v>6.2</v>
      </c>
    </row>
    <row r="97" spans="1:9" ht="15" customHeight="1" x14ac:dyDescent="0.35">
      <c r="A97" s="41" t="s">
        <v>187</v>
      </c>
      <c r="B97" s="41" t="s">
        <v>200</v>
      </c>
      <c r="C97" s="41">
        <v>5692</v>
      </c>
      <c r="D97" s="9" t="s">
        <v>150</v>
      </c>
      <c r="E97" s="9" t="s">
        <v>304</v>
      </c>
      <c r="F97" s="9" t="s">
        <v>185</v>
      </c>
      <c r="G97" s="9" t="s">
        <v>131</v>
      </c>
      <c r="H97" s="10">
        <v>3.5</v>
      </c>
      <c r="I97" s="16"/>
    </row>
    <row r="98" spans="1:9" ht="15" customHeight="1" x14ac:dyDescent="0.35">
      <c r="A98" s="41" t="s">
        <v>187</v>
      </c>
      <c r="B98" s="41" t="s">
        <v>200</v>
      </c>
      <c r="C98" s="41">
        <v>4619</v>
      </c>
      <c r="D98" s="9" t="s">
        <v>150</v>
      </c>
      <c r="E98" s="9" t="s">
        <v>1017</v>
      </c>
      <c r="F98" s="9" t="s">
        <v>186</v>
      </c>
      <c r="G98" s="9" t="s">
        <v>65</v>
      </c>
      <c r="H98" s="10">
        <v>2.2000000000000002</v>
      </c>
    </row>
    <row r="99" spans="1:9" ht="15" customHeight="1" x14ac:dyDescent="0.35">
      <c r="A99" s="41" t="s">
        <v>187</v>
      </c>
      <c r="B99" s="41" t="s">
        <v>200</v>
      </c>
      <c r="C99" s="41">
        <v>5527</v>
      </c>
      <c r="D99" s="16" t="s">
        <v>150</v>
      </c>
      <c r="E99" s="16" t="s">
        <v>306</v>
      </c>
      <c r="F99" s="16" t="s">
        <v>206</v>
      </c>
      <c r="G99" s="16" t="s">
        <v>57</v>
      </c>
      <c r="H99" s="34">
        <v>2.6</v>
      </c>
    </row>
    <row r="100" spans="1:9" ht="15" customHeight="1" x14ac:dyDescent="0.35">
      <c r="A100" s="41" t="s">
        <v>187</v>
      </c>
      <c r="B100" s="41" t="s">
        <v>200</v>
      </c>
      <c r="C100" s="41">
        <v>5248</v>
      </c>
      <c r="D100" s="16" t="s">
        <v>150</v>
      </c>
      <c r="E100" s="16" t="s">
        <v>368</v>
      </c>
      <c r="F100" s="16" t="s">
        <v>358</v>
      </c>
      <c r="G100" s="16" t="s">
        <v>31</v>
      </c>
      <c r="H100" s="34">
        <v>3.7</v>
      </c>
    </row>
    <row r="101" spans="1:9" ht="15" customHeight="1" x14ac:dyDescent="0.35">
      <c r="A101" s="41" t="s">
        <v>187</v>
      </c>
      <c r="B101" s="41" t="s">
        <v>200</v>
      </c>
      <c r="C101" s="41">
        <v>5395</v>
      </c>
      <c r="D101" s="16" t="s">
        <v>150</v>
      </c>
      <c r="E101" s="16" t="s">
        <v>205</v>
      </c>
      <c r="F101" s="16" t="s">
        <v>54</v>
      </c>
      <c r="G101" s="16" t="s">
        <v>131</v>
      </c>
      <c r="H101" s="34">
        <v>6</v>
      </c>
    </row>
    <row r="102" spans="1:9" ht="15" customHeight="1" x14ac:dyDescent="0.35">
      <c r="A102" s="41" t="s">
        <v>187</v>
      </c>
      <c r="B102" s="41" t="s">
        <v>200</v>
      </c>
      <c r="C102" s="41">
        <v>5013</v>
      </c>
      <c r="D102" s="9" t="s">
        <v>150</v>
      </c>
      <c r="E102" s="9" t="s">
        <v>307</v>
      </c>
      <c r="F102" s="9" t="s">
        <v>72</v>
      </c>
      <c r="G102" s="9" t="s">
        <v>34</v>
      </c>
      <c r="H102" s="10">
        <v>4.3</v>
      </c>
    </row>
    <row r="103" spans="1:9" ht="15" customHeight="1" x14ac:dyDescent="0.35">
      <c r="A103" s="41" t="s">
        <v>187</v>
      </c>
      <c r="B103" s="41" t="s">
        <v>200</v>
      </c>
      <c r="C103" s="41">
        <v>6088</v>
      </c>
      <c r="D103" s="9" t="s">
        <v>150</v>
      </c>
      <c r="E103" s="9" t="s">
        <v>369</v>
      </c>
      <c r="F103" s="9" t="s">
        <v>169</v>
      </c>
      <c r="G103" s="9" t="s">
        <v>36</v>
      </c>
      <c r="H103" s="10">
        <v>3</v>
      </c>
    </row>
    <row r="104" spans="1:9" ht="15" customHeight="1" x14ac:dyDescent="0.35">
      <c r="A104" s="41" t="s">
        <v>187</v>
      </c>
      <c r="B104" s="41" t="s">
        <v>200</v>
      </c>
      <c r="C104" s="41">
        <v>5439</v>
      </c>
      <c r="D104" s="16" t="s">
        <v>150</v>
      </c>
      <c r="E104" s="16" t="s">
        <v>1018</v>
      </c>
      <c r="F104" s="16" t="s">
        <v>54</v>
      </c>
      <c r="G104" s="16" t="s">
        <v>130</v>
      </c>
      <c r="H104" s="34">
        <v>1.2</v>
      </c>
    </row>
    <row r="105" spans="1:9" ht="15" customHeight="1" x14ac:dyDescent="0.35">
      <c r="A105" s="41" t="s">
        <v>187</v>
      </c>
      <c r="B105" s="41" t="s">
        <v>200</v>
      </c>
      <c r="C105" s="41">
        <v>6101</v>
      </c>
      <c r="D105" s="16" t="s">
        <v>150</v>
      </c>
      <c r="E105" s="16" t="s">
        <v>373</v>
      </c>
      <c r="F105" s="16" t="s">
        <v>163</v>
      </c>
      <c r="G105" s="16" t="s">
        <v>60</v>
      </c>
      <c r="H105" s="34">
        <v>0.2</v>
      </c>
    </row>
    <row r="106" spans="1:9" ht="15" customHeight="1" x14ac:dyDescent="0.35">
      <c r="A106" s="41" t="s">
        <v>187</v>
      </c>
      <c r="B106" s="41" t="s">
        <v>200</v>
      </c>
      <c r="C106" s="41">
        <v>4654</v>
      </c>
      <c r="D106" s="9" t="s">
        <v>150</v>
      </c>
      <c r="E106" s="9" t="s">
        <v>1019</v>
      </c>
      <c r="F106" s="9" t="s">
        <v>180</v>
      </c>
      <c r="G106" s="9" t="s">
        <v>65</v>
      </c>
      <c r="H106" s="10">
        <v>2.2000000000000002</v>
      </c>
    </row>
    <row r="107" spans="1:9" ht="15" customHeight="1" x14ac:dyDescent="0.35">
      <c r="A107" s="41" t="s">
        <v>187</v>
      </c>
      <c r="B107" s="41" t="s">
        <v>200</v>
      </c>
      <c r="C107" s="41">
        <v>4406</v>
      </c>
      <c r="D107" s="16" t="s">
        <v>150</v>
      </c>
      <c r="E107" s="16" t="s">
        <v>207</v>
      </c>
      <c r="F107" s="16" t="s">
        <v>186</v>
      </c>
      <c r="G107" s="16" t="s">
        <v>32</v>
      </c>
      <c r="H107" s="34">
        <v>4.7</v>
      </c>
    </row>
    <row r="108" spans="1:9" ht="15" customHeight="1" x14ac:dyDescent="0.35">
      <c r="A108" s="41" t="s">
        <v>187</v>
      </c>
      <c r="B108" s="41" t="s">
        <v>200</v>
      </c>
      <c r="C108" s="41">
        <v>5771</v>
      </c>
      <c r="D108" s="16" t="s">
        <v>150</v>
      </c>
      <c r="E108" s="16" t="s">
        <v>1020</v>
      </c>
      <c r="F108" s="16" t="s">
        <v>177</v>
      </c>
      <c r="G108" s="16" t="s">
        <v>57</v>
      </c>
      <c r="H108" s="34">
        <v>0.4</v>
      </c>
    </row>
    <row r="109" spans="1:9" ht="15" customHeight="1" x14ac:dyDescent="0.35">
      <c r="A109" s="41" t="s">
        <v>187</v>
      </c>
      <c r="B109" s="41" t="s">
        <v>200</v>
      </c>
      <c r="C109" s="41">
        <v>5596</v>
      </c>
      <c r="D109" s="16" t="s">
        <v>150</v>
      </c>
      <c r="E109" s="16" t="s">
        <v>1021</v>
      </c>
      <c r="F109" s="16" t="s">
        <v>162</v>
      </c>
      <c r="G109" s="16" t="s">
        <v>57</v>
      </c>
      <c r="H109" s="34">
        <v>1.7</v>
      </c>
    </row>
    <row r="110" spans="1:9" ht="15" customHeight="1" x14ac:dyDescent="0.35">
      <c r="A110" s="41" t="s">
        <v>187</v>
      </c>
      <c r="B110" s="41" t="s">
        <v>200</v>
      </c>
      <c r="C110" s="41">
        <v>6093</v>
      </c>
      <c r="D110" s="9" t="s">
        <v>150</v>
      </c>
      <c r="E110" s="9" t="s">
        <v>371</v>
      </c>
      <c r="F110" s="9" t="s">
        <v>206</v>
      </c>
      <c r="G110" s="9" t="s">
        <v>34</v>
      </c>
      <c r="H110" s="10">
        <v>0.8</v>
      </c>
    </row>
    <row r="111" spans="1:9" ht="15" customHeight="1" x14ac:dyDescent="0.35">
      <c r="A111" s="41" t="s">
        <v>187</v>
      </c>
      <c r="B111" s="41" t="s">
        <v>200</v>
      </c>
      <c r="C111" s="41">
        <v>5467</v>
      </c>
      <c r="D111" s="16" t="s">
        <v>150</v>
      </c>
      <c r="E111" s="16" t="s">
        <v>310</v>
      </c>
      <c r="F111" s="16" t="s">
        <v>73</v>
      </c>
      <c r="G111" s="16" t="s">
        <v>146</v>
      </c>
      <c r="H111" s="34">
        <v>3.6</v>
      </c>
    </row>
    <row r="112" spans="1:9" ht="15" customHeight="1" x14ac:dyDescent="0.35">
      <c r="A112" s="41" t="s">
        <v>187</v>
      </c>
      <c r="B112" s="41" t="s">
        <v>200</v>
      </c>
      <c r="C112" s="41">
        <v>5257</v>
      </c>
      <c r="D112" s="16" t="s">
        <v>150</v>
      </c>
      <c r="E112" s="16" t="s">
        <v>298</v>
      </c>
      <c r="F112" s="16" t="s">
        <v>158</v>
      </c>
      <c r="G112" s="16" t="s">
        <v>34</v>
      </c>
      <c r="H112" s="34">
        <v>0.4</v>
      </c>
    </row>
    <row r="113" spans="1:8" ht="15" customHeight="1" x14ac:dyDescent="0.35">
      <c r="A113" s="41" t="s">
        <v>187</v>
      </c>
      <c r="B113" s="41" t="s">
        <v>200</v>
      </c>
      <c r="C113" s="41">
        <v>5232</v>
      </c>
      <c r="D113" s="9" t="s">
        <v>150</v>
      </c>
      <c r="E113" s="9" t="s">
        <v>210</v>
      </c>
      <c r="F113" s="9" t="s">
        <v>197</v>
      </c>
      <c r="G113" s="9" t="s">
        <v>60</v>
      </c>
      <c r="H113" s="10">
        <v>0.2</v>
      </c>
    </row>
    <row r="114" spans="1:8" ht="15" customHeight="1" x14ac:dyDescent="0.35">
      <c r="A114" s="41" t="s">
        <v>187</v>
      </c>
      <c r="B114" s="41" t="s">
        <v>200</v>
      </c>
      <c r="C114" s="41">
        <v>4864</v>
      </c>
      <c r="D114" s="16" t="s">
        <v>150</v>
      </c>
      <c r="E114" s="16" t="s">
        <v>824</v>
      </c>
      <c r="F114" s="16" t="s">
        <v>77</v>
      </c>
      <c r="G114" s="16" t="s">
        <v>32</v>
      </c>
      <c r="H114" s="34">
        <v>3.4</v>
      </c>
    </row>
    <row r="115" spans="1:8" ht="15" customHeight="1" x14ac:dyDescent="0.35">
      <c r="A115" s="41" t="s">
        <v>187</v>
      </c>
      <c r="B115" s="41" t="s">
        <v>200</v>
      </c>
      <c r="C115" s="41">
        <v>6084</v>
      </c>
      <c r="D115" s="16" t="s">
        <v>150</v>
      </c>
      <c r="E115" s="16" t="s">
        <v>372</v>
      </c>
      <c r="F115" s="16" t="s">
        <v>193</v>
      </c>
      <c r="G115" s="16" t="s">
        <v>60</v>
      </c>
      <c r="H115" s="34">
        <v>0.3</v>
      </c>
    </row>
    <row r="116" spans="1:8" ht="15" customHeight="1" x14ac:dyDescent="0.35">
      <c r="A116" s="41" t="s">
        <v>187</v>
      </c>
      <c r="B116" s="41" t="s">
        <v>200</v>
      </c>
      <c r="C116" s="41">
        <v>5904</v>
      </c>
      <c r="D116" s="16" t="s">
        <v>150</v>
      </c>
      <c r="E116" s="16" t="s">
        <v>1022</v>
      </c>
      <c r="F116" s="16" t="s">
        <v>54</v>
      </c>
      <c r="G116" s="16" t="s">
        <v>62</v>
      </c>
      <c r="H116" s="34">
        <v>3.7</v>
      </c>
    </row>
    <row r="117" spans="1:8" ht="15" customHeight="1" x14ac:dyDescent="0.35">
      <c r="A117" s="41" t="s">
        <v>200</v>
      </c>
      <c r="B117" s="41" t="s">
        <v>157</v>
      </c>
      <c r="C117" s="41">
        <v>3496</v>
      </c>
      <c r="D117" s="16" t="s">
        <v>148</v>
      </c>
      <c r="E117" s="16" t="s">
        <v>211</v>
      </c>
      <c r="F117" s="16" t="s">
        <v>165</v>
      </c>
      <c r="G117" s="16" t="s">
        <v>62</v>
      </c>
      <c r="H117" s="34">
        <v>5.3</v>
      </c>
    </row>
    <row r="118" spans="1:8" ht="15" customHeight="1" x14ac:dyDescent="0.35">
      <c r="A118" s="41" t="s">
        <v>200</v>
      </c>
      <c r="B118" s="41" t="s">
        <v>157</v>
      </c>
      <c r="C118" s="41">
        <v>5309</v>
      </c>
      <c r="D118" s="9" t="s">
        <v>148</v>
      </c>
      <c r="E118" s="9" t="s">
        <v>212</v>
      </c>
      <c r="F118" s="9" t="s">
        <v>73</v>
      </c>
      <c r="G118" s="9" t="s">
        <v>62</v>
      </c>
      <c r="H118" s="10">
        <v>0.2</v>
      </c>
    </row>
    <row r="119" spans="1:8" ht="15" customHeight="1" x14ac:dyDescent="0.35">
      <c r="A119" s="41" t="s">
        <v>200</v>
      </c>
      <c r="B119" s="41" t="s">
        <v>157</v>
      </c>
      <c r="C119" s="41">
        <v>4403</v>
      </c>
      <c r="D119" s="16" t="s">
        <v>148</v>
      </c>
      <c r="E119" s="16" t="s">
        <v>213</v>
      </c>
      <c r="F119" s="16" t="s">
        <v>176</v>
      </c>
      <c r="G119" s="16" t="s">
        <v>31</v>
      </c>
      <c r="H119" s="34">
        <v>3.4</v>
      </c>
    </row>
    <row r="120" spans="1:8" ht="15" customHeight="1" x14ac:dyDescent="0.35">
      <c r="A120" s="41" t="s">
        <v>200</v>
      </c>
      <c r="B120" s="41" t="s">
        <v>157</v>
      </c>
      <c r="C120" s="41">
        <v>5170</v>
      </c>
      <c r="D120" s="16" t="s">
        <v>148</v>
      </c>
      <c r="E120" s="16" t="s">
        <v>214</v>
      </c>
      <c r="F120" s="16" t="s">
        <v>165</v>
      </c>
      <c r="G120" s="16" t="s">
        <v>130</v>
      </c>
      <c r="H120" s="34">
        <v>2.1</v>
      </c>
    </row>
    <row r="121" spans="1:8" ht="15" customHeight="1" x14ac:dyDescent="0.35">
      <c r="A121" s="41" t="s">
        <v>200</v>
      </c>
      <c r="B121" s="41" t="s">
        <v>157</v>
      </c>
      <c r="C121" s="41">
        <v>5206</v>
      </c>
      <c r="D121" s="16" t="s">
        <v>148</v>
      </c>
      <c r="E121" s="16" t="s">
        <v>215</v>
      </c>
      <c r="F121" s="16" t="s">
        <v>53</v>
      </c>
      <c r="G121" s="16" t="s">
        <v>62</v>
      </c>
      <c r="H121" s="34">
        <v>5.3</v>
      </c>
    </row>
    <row r="122" spans="1:8" ht="15" customHeight="1" x14ac:dyDescent="0.35">
      <c r="A122" s="41" t="s">
        <v>200</v>
      </c>
      <c r="B122" s="41" t="s">
        <v>157</v>
      </c>
      <c r="C122" s="41">
        <v>4695</v>
      </c>
      <c r="D122" s="9" t="s">
        <v>148</v>
      </c>
      <c r="E122" s="9" t="s">
        <v>217</v>
      </c>
      <c r="F122" s="9" t="s">
        <v>78</v>
      </c>
      <c r="G122" s="9" t="s">
        <v>146</v>
      </c>
      <c r="H122" s="10">
        <v>0.3</v>
      </c>
    </row>
    <row r="123" spans="1:8" ht="15" customHeight="1" x14ac:dyDescent="0.35">
      <c r="A123" s="41" t="s">
        <v>200</v>
      </c>
      <c r="B123" s="41" t="s">
        <v>157</v>
      </c>
      <c r="C123" s="41">
        <v>5870</v>
      </c>
      <c r="D123" s="16" t="s">
        <v>148</v>
      </c>
      <c r="E123" s="16" t="s">
        <v>218</v>
      </c>
      <c r="F123" s="16" t="s">
        <v>209</v>
      </c>
      <c r="G123" s="16" t="s">
        <v>31</v>
      </c>
      <c r="H123" s="34">
        <v>4.8</v>
      </c>
    </row>
    <row r="124" spans="1:8" ht="15" customHeight="1" x14ac:dyDescent="0.35">
      <c r="A124" s="41" t="s">
        <v>200</v>
      </c>
      <c r="B124" s="41" t="s">
        <v>157</v>
      </c>
      <c r="C124" s="41">
        <v>4281</v>
      </c>
      <c r="D124" s="16" t="s">
        <v>148</v>
      </c>
      <c r="E124" s="16" t="s">
        <v>219</v>
      </c>
      <c r="F124" s="16" t="s">
        <v>182</v>
      </c>
      <c r="G124" s="16" t="s">
        <v>32</v>
      </c>
      <c r="H124" s="34">
        <v>3.1</v>
      </c>
    </row>
    <row r="125" spans="1:8" ht="15" customHeight="1" x14ac:dyDescent="0.35">
      <c r="A125" s="41" t="s">
        <v>200</v>
      </c>
      <c r="B125" s="41" t="s">
        <v>157</v>
      </c>
      <c r="C125" s="41">
        <v>5039</v>
      </c>
      <c r="D125" s="16" t="s">
        <v>148</v>
      </c>
      <c r="E125" s="16" t="s">
        <v>841</v>
      </c>
      <c r="F125" s="16" t="s">
        <v>162</v>
      </c>
      <c r="G125" s="16" t="s">
        <v>65</v>
      </c>
      <c r="H125" s="34">
        <v>3.3</v>
      </c>
    </row>
    <row r="126" spans="1:8" ht="15" customHeight="1" x14ac:dyDescent="0.35">
      <c r="A126" s="41" t="s">
        <v>200</v>
      </c>
      <c r="B126" s="41" t="s">
        <v>157</v>
      </c>
      <c r="C126" s="41">
        <v>5871</v>
      </c>
      <c r="D126" s="16" t="s">
        <v>148</v>
      </c>
      <c r="E126" s="16" t="s">
        <v>220</v>
      </c>
      <c r="F126" s="16" t="s">
        <v>209</v>
      </c>
      <c r="G126" s="16" t="s">
        <v>36</v>
      </c>
      <c r="H126" s="34">
        <v>0.5</v>
      </c>
    </row>
    <row r="127" spans="1:8" ht="15" customHeight="1" x14ac:dyDescent="0.35">
      <c r="A127" s="41" t="s">
        <v>200</v>
      </c>
      <c r="B127" s="41" t="s">
        <v>157</v>
      </c>
      <c r="C127" s="41">
        <v>5821</v>
      </c>
      <c r="D127" s="16" t="s">
        <v>148</v>
      </c>
      <c r="E127" s="16" t="s">
        <v>221</v>
      </c>
      <c r="F127" s="16" t="s">
        <v>54</v>
      </c>
      <c r="G127" s="16" t="s">
        <v>62</v>
      </c>
      <c r="H127" s="34">
        <v>0.5</v>
      </c>
    </row>
    <row r="128" spans="1:8" ht="15" customHeight="1" x14ac:dyDescent="0.35">
      <c r="A128" s="41" t="s">
        <v>200</v>
      </c>
      <c r="B128" s="41" t="s">
        <v>157</v>
      </c>
      <c r="C128" s="41">
        <v>4146</v>
      </c>
      <c r="D128" s="16" t="s">
        <v>148</v>
      </c>
      <c r="E128" s="16" t="s">
        <v>222</v>
      </c>
      <c r="F128" s="16" t="s">
        <v>174</v>
      </c>
      <c r="G128" s="16" t="s">
        <v>60</v>
      </c>
      <c r="H128" s="34">
        <v>9.1</v>
      </c>
    </row>
    <row r="129" spans="1:8" ht="15" customHeight="1" x14ac:dyDescent="0.35">
      <c r="A129" s="41" t="s">
        <v>200</v>
      </c>
      <c r="B129" s="41" t="s">
        <v>157</v>
      </c>
      <c r="C129" s="41">
        <v>4962</v>
      </c>
      <c r="D129" s="16" t="s">
        <v>148</v>
      </c>
      <c r="E129" s="16" t="s">
        <v>223</v>
      </c>
      <c r="F129" s="16" t="s">
        <v>162</v>
      </c>
      <c r="G129" s="16" t="s">
        <v>32</v>
      </c>
      <c r="H129" s="34">
        <v>6.1</v>
      </c>
    </row>
    <row r="130" spans="1:8" ht="15" customHeight="1" x14ac:dyDescent="0.35">
      <c r="A130" s="41" t="s">
        <v>200</v>
      </c>
      <c r="B130" s="41" t="s">
        <v>157</v>
      </c>
      <c r="C130" s="41">
        <v>5163</v>
      </c>
      <c r="D130" s="16" t="s">
        <v>148</v>
      </c>
      <c r="E130" s="16" t="s">
        <v>224</v>
      </c>
      <c r="F130" s="16" t="s">
        <v>78</v>
      </c>
      <c r="G130" s="16" t="s">
        <v>34</v>
      </c>
      <c r="H130" s="34">
        <v>13.7</v>
      </c>
    </row>
    <row r="131" spans="1:8" ht="15" customHeight="1" x14ac:dyDescent="0.35">
      <c r="A131" s="41" t="s">
        <v>200</v>
      </c>
      <c r="B131" s="41" t="s">
        <v>157</v>
      </c>
      <c r="C131" s="41">
        <v>3773</v>
      </c>
      <c r="D131" s="16" t="s">
        <v>148</v>
      </c>
      <c r="E131" s="16" t="s">
        <v>225</v>
      </c>
      <c r="F131" s="16" t="s">
        <v>172</v>
      </c>
      <c r="G131" s="16" t="s">
        <v>57</v>
      </c>
      <c r="H131" s="34">
        <v>10.8</v>
      </c>
    </row>
    <row r="132" spans="1:8" ht="15" customHeight="1" x14ac:dyDescent="0.35">
      <c r="A132" s="41" t="s">
        <v>200</v>
      </c>
      <c r="B132" s="41" t="s">
        <v>157</v>
      </c>
      <c r="C132" s="41">
        <v>5139</v>
      </c>
      <c r="D132" s="16" t="s">
        <v>148</v>
      </c>
      <c r="E132" s="16" t="s">
        <v>226</v>
      </c>
      <c r="F132" s="16" t="s">
        <v>73</v>
      </c>
      <c r="G132" s="16" t="s">
        <v>62</v>
      </c>
      <c r="H132" s="34">
        <v>7.3</v>
      </c>
    </row>
    <row r="133" spans="1:8" ht="15" customHeight="1" x14ac:dyDescent="0.35">
      <c r="A133" s="41" t="s">
        <v>200</v>
      </c>
      <c r="B133" s="41" t="s">
        <v>157</v>
      </c>
      <c r="C133" s="41">
        <v>4541</v>
      </c>
      <c r="D133" s="16" t="s">
        <v>148</v>
      </c>
      <c r="E133" s="16" t="s">
        <v>311</v>
      </c>
      <c r="F133" s="16" t="s">
        <v>204</v>
      </c>
      <c r="G133" s="16" t="s">
        <v>34</v>
      </c>
      <c r="H133" s="34">
        <v>2.2000000000000002</v>
      </c>
    </row>
    <row r="134" spans="1:8" ht="15" customHeight="1" x14ac:dyDescent="0.35">
      <c r="A134" s="41" t="s">
        <v>200</v>
      </c>
      <c r="B134" s="41" t="s">
        <v>157</v>
      </c>
      <c r="C134" s="41">
        <v>4199</v>
      </c>
      <c r="D134" s="16" t="s">
        <v>148</v>
      </c>
      <c r="E134" s="16" t="s">
        <v>376</v>
      </c>
      <c r="F134" s="16" t="s">
        <v>54</v>
      </c>
      <c r="G134" s="16" t="s">
        <v>131</v>
      </c>
      <c r="H134" s="34">
        <v>6.1</v>
      </c>
    </row>
    <row r="135" spans="1:8" ht="15" customHeight="1" x14ac:dyDescent="0.35">
      <c r="A135" s="41" t="s">
        <v>200</v>
      </c>
      <c r="B135" s="41" t="s">
        <v>157</v>
      </c>
      <c r="C135" s="41">
        <v>4594</v>
      </c>
      <c r="D135" s="16" t="s">
        <v>148</v>
      </c>
      <c r="E135" s="16" t="s">
        <v>227</v>
      </c>
      <c r="F135" s="16" t="s">
        <v>162</v>
      </c>
      <c r="G135" s="16" t="s">
        <v>146</v>
      </c>
      <c r="H135" s="34">
        <v>2.5</v>
      </c>
    </row>
    <row r="136" spans="1:8" ht="15" customHeight="1" x14ac:dyDescent="0.35">
      <c r="A136" s="41" t="s">
        <v>200</v>
      </c>
      <c r="B136" s="41" t="s">
        <v>157</v>
      </c>
      <c r="C136" s="41">
        <v>4539</v>
      </c>
      <c r="D136" s="16" t="s">
        <v>148</v>
      </c>
      <c r="E136" s="16" t="s">
        <v>228</v>
      </c>
      <c r="F136" s="16" t="s">
        <v>78</v>
      </c>
      <c r="G136" s="16" t="s">
        <v>32</v>
      </c>
      <c r="H136" s="34">
        <v>10.1</v>
      </c>
    </row>
    <row r="137" spans="1:8" ht="15" customHeight="1" x14ac:dyDescent="0.35">
      <c r="A137" s="41" t="s">
        <v>200</v>
      </c>
      <c r="B137" s="41" t="s">
        <v>157</v>
      </c>
      <c r="C137" s="41">
        <v>4726</v>
      </c>
      <c r="D137" s="16" t="s">
        <v>148</v>
      </c>
      <c r="E137" s="16" t="s">
        <v>312</v>
      </c>
      <c r="F137" s="16" t="s">
        <v>72</v>
      </c>
      <c r="G137" s="16" t="s">
        <v>31</v>
      </c>
      <c r="H137" s="34">
        <v>23.4</v>
      </c>
    </row>
    <row r="138" spans="1:8" ht="15" customHeight="1" x14ac:dyDescent="0.35">
      <c r="A138" s="41" t="s">
        <v>200</v>
      </c>
      <c r="B138" s="41" t="s">
        <v>157</v>
      </c>
      <c r="C138" s="41">
        <v>5349</v>
      </c>
      <c r="D138" s="16" t="s">
        <v>148</v>
      </c>
      <c r="E138" s="16" t="s">
        <v>229</v>
      </c>
      <c r="F138" s="16" t="s">
        <v>184</v>
      </c>
      <c r="G138" s="16" t="s">
        <v>34</v>
      </c>
      <c r="H138" s="34">
        <v>1.2</v>
      </c>
    </row>
    <row r="139" spans="1:8" ht="15" customHeight="1" x14ac:dyDescent="0.35">
      <c r="A139" s="41" t="s">
        <v>200</v>
      </c>
      <c r="B139" s="41" t="s">
        <v>157</v>
      </c>
      <c r="C139" s="41">
        <v>5857</v>
      </c>
      <c r="D139" s="16" t="s">
        <v>148</v>
      </c>
      <c r="E139" s="16" t="s">
        <v>313</v>
      </c>
      <c r="F139" s="16" t="s">
        <v>176</v>
      </c>
      <c r="G139" s="16" t="s">
        <v>146</v>
      </c>
      <c r="H139" s="34">
        <v>4.5999999999999996</v>
      </c>
    </row>
    <row r="140" spans="1:8" ht="15" customHeight="1" x14ac:dyDescent="0.35">
      <c r="A140" s="41" t="s">
        <v>200</v>
      </c>
      <c r="B140" s="41" t="s">
        <v>157</v>
      </c>
      <c r="C140" s="41">
        <v>5168</v>
      </c>
      <c r="D140" s="16" t="s">
        <v>148</v>
      </c>
      <c r="E140" s="16" t="s">
        <v>230</v>
      </c>
      <c r="F140" s="16" t="s">
        <v>53</v>
      </c>
      <c r="G140" s="16" t="s">
        <v>131</v>
      </c>
      <c r="H140" s="34">
        <v>0.6</v>
      </c>
    </row>
    <row r="141" spans="1:8" ht="15" customHeight="1" x14ac:dyDescent="0.35">
      <c r="A141" s="41" t="s">
        <v>200</v>
      </c>
      <c r="B141" s="41" t="s">
        <v>157</v>
      </c>
      <c r="C141" s="41">
        <v>3360</v>
      </c>
      <c r="D141" s="16" t="s">
        <v>148</v>
      </c>
      <c r="E141" s="16" t="s">
        <v>374</v>
      </c>
      <c r="F141" s="16" t="s">
        <v>190</v>
      </c>
      <c r="G141" s="16" t="s">
        <v>131</v>
      </c>
      <c r="H141" s="34">
        <v>15.1</v>
      </c>
    </row>
    <row r="142" spans="1:8" ht="15" customHeight="1" x14ac:dyDescent="0.35">
      <c r="A142" s="41" t="s">
        <v>200</v>
      </c>
      <c r="B142" s="41" t="s">
        <v>157</v>
      </c>
      <c r="C142" s="41">
        <v>4409</v>
      </c>
      <c r="D142" s="16" t="s">
        <v>148</v>
      </c>
      <c r="E142" s="16" t="s">
        <v>231</v>
      </c>
      <c r="F142" s="16" t="s">
        <v>78</v>
      </c>
      <c r="G142" s="16" t="s">
        <v>67</v>
      </c>
      <c r="H142" s="34">
        <v>0.3</v>
      </c>
    </row>
    <row r="143" spans="1:8" ht="15" customHeight="1" x14ac:dyDescent="0.35">
      <c r="A143" s="41" t="s">
        <v>200</v>
      </c>
      <c r="B143" s="41" t="s">
        <v>157</v>
      </c>
      <c r="C143" s="41">
        <v>6003</v>
      </c>
      <c r="D143" s="16" t="s">
        <v>148</v>
      </c>
      <c r="E143" s="16" t="s">
        <v>391</v>
      </c>
      <c r="F143" s="16" t="s">
        <v>190</v>
      </c>
      <c r="G143" s="16" t="s">
        <v>131</v>
      </c>
      <c r="H143" s="34">
        <v>0.6</v>
      </c>
    </row>
    <row r="144" spans="1:8" ht="15" customHeight="1" x14ac:dyDescent="0.35">
      <c r="A144" s="41" t="s">
        <v>200</v>
      </c>
      <c r="B144" s="41" t="s">
        <v>157</v>
      </c>
      <c r="C144" s="41">
        <v>4788</v>
      </c>
      <c r="D144" s="16" t="s">
        <v>148</v>
      </c>
      <c r="E144" s="16" t="s">
        <v>232</v>
      </c>
      <c r="F144" s="16" t="s">
        <v>172</v>
      </c>
      <c r="G144" s="16" t="s">
        <v>131</v>
      </c>
      <c r="H144" s="34">
        <v>6.1</v>
      </c>
    </row>
    <row r="145" spans="1:8" ht="15" customHeight="1" x14ac:dyDescent="0.35">
      <c r="A145" s="41" t="s">
        <v>200</v>
      </c>
      <c r="B145" s="41" t="s">
        <v>157</v>
      </c>
      <c r="C145" s="41">
        <v>4389</v>
      </c>
      <c r="D145" s="16" t="s">
        <v>148</v>
      </c>
      <c r="E145" s="16" t="s">
        <v>233</v>
      </c>
      <c r="F145" s="16" t="s">
        <v>162</v>
      </c>
      <c r="G145" s="16" t="s">
        <v>57</v>
      </c>
      <c r="H145" s="34">
        <v>8.1</v>
      </c>
    </row>
    <row r="146" spans="1:8" ht="15" customHeight="1" x14ac:dyDescent="0.35">
      <c r="A146" s="41" t="s">
        <v>200</v>
      </c>
      <c r="B146" s="41" t="s">
        <v>157</v>
      </c>
      <c r="C146" s="41">
        <v>5164</v>
      </c>
      <c r="D146" s="9" t="s">
        <v>148</v>
      </c>
      <c r="E146" s="9" t="s">
        <v>234</v>
      </c>
      <c r="F146" s="9" t="s">
        <v>76</v>
      </c>
      <c r="G146" s="9" t="s">
        <v>57</v>
      </c>
      <c r="H146" s="10">
        <v>0.3</v>
      </c>
    </row>
    <row r="147" spans="1:8" ht="15" customHeight="1" x14ac:dyDescent="0.35">
      <c r="A147" s="41" t="s">
        <v>200</v>
      </c>
      <c r="B147" s="41" t="s">
        <v>157</v>
      </c>
      <c r="C147" s="41">
        <v>4308</v>
      </c>
      <c r="D147" s="9" t="s">
        <v>148</v>
      </c>
      <c r="E147" s="9" t="s">
        <v>235</v>
      </c>
      <c r="F147" s="9" t="s">
        <v>183</v>
      </c>
      <c r="G147" s="9" t="s">
        <v>67</v>
      </c>
      <c r="H147" s="10">
        <v>0.3</v>
      </c>
    </row>
    <row r="148" spans="1:8" ht="15" customHeight="1" x14ac:dyDescent="0.35">
      <c r="A148" s="41" t="s">
        <v>200</v>
      </c>
      <c r="B148" s="41" t="s">
        <v>157</v>
      </c>
      <c r="C148" s="41">
        <v>5222</v>
      </c>
      <c r="D148" s="16" t="s">
        <v>148</v>
      </c>
      <c r="E148" s="16" t="s">
        <v>236</v>
      </c>
      <c r="F148" s="16" t="s">
        <v>174</v>
      </c>
      <c r="G148" s="16" t="s">
        <v>65</v>
      </c>
      <c r="H148" s="34">
        <v>4.8</v>
      </c>
    </row>
    <row r="149" spans="1:8" ht="15" customHeight="1" x14ac:dyDescent="0.35">
      <c r="A149" s="41" t="s">
        <v>200</v>
      </c>
      <c r="B149" s="41" t="s">
        <v>157</v>
      </c>
      <c r="C149" s="41">
        <v>5792</v>
      </c>
      <c r="D149" s="16" t="s">
        <v>148</v>
      </c>
      <c r="E149" s="16" t="s">
        <v>237</v>
      </c>
      <c r="F149" s="16" t="s">
        <v>54</v>
      </c>
      <c r="G149" s="16" t="s">
        <v>32</v>
      </c>
      <c r="H149" s="34">
        <v>2.2999999999999998</v>
      </c>
    </row>
    <row r="150" spans="1:8" ht="15" customHeight="1" x14ac:dyDescent="0.35">
      <c r="A150" s="41" t="s">
        <v>200</v>
      </c>
      <c r="B150" s="41" t="s">
        <v>157</v>
      </c>
      <c r="C150" s="41">
        <v>4485</v>
      </c>
      <c r="D150" s="16" t="s">
        <v>148</v>
      </c>
      <c r="E150" s="16" t="s">
        <v>238</v>
      </c>
      <c r="F150" s="16" t="s">
        <v>160</v>
      </c>
      <c r="G150" s="16" t="s">
        <v>130</v>
      </c>
      <c r="H150" s="34">
        <v>2.2000000000000002</v>
      </c>
    </row>
    <row r="151" spans="1:8" ht="15" customHeight="1" x14ac:dyDescent="0.35">
      <c r="A151" s="41" t="s">
        <v>200</v>
      </c>
      <c r="B151" s="41" t="s">
        <v>157</v>
      </c>
      <c r="C151" s="41">
        <v>4128</v>
      </c>
      <c r="D151" s="9" t="s">
        <v>148</v>
      </c>
      <c r="E151" s="9" t="s">
        <v>239</v>
      </c>
      <c r="F151" s="9" t="s">
        <v>79</v>
      </c>
      <c r="G151" s="9" t="s">
        <v>57</v>
      </c>
      <c r="H151" s="10">
        <v>0.2</v>
      </c>
    </row>
    <row r="152" spans="1:8" ht="15" customHeight="1" x14ac:dyDescent="0.35">
      <c r="A152" s="41" t="s">
        <v>200</v>
      </c>
      <c r="B152" s="41" t="s">
        <v>192</v>
      </c>
      <c r="C152" s="41">
        <v>5690</v>
      </c>
      <c r="D152" s="16" t="s">
        <v>148</v>
      </c>
      <c r="E152" s="16" t="s">
        <v>314</v>
      </c>
      <c r="F152" s="16" t="s">
        <v>167</v>
      </c>
      <c r="G152" s="16" t="s">
        <v>65</v>
      </c>
      <c r="H152" s="34">
        <v>11.2</v>
      </c>
    </row>
    <row r="153" spans="1:8" ht="15" customHeight="1" x14ac:dyDescent="0.35">
      <c r="A153" s="41" t="s">
        <v>200</v>
      </c>
      <c r="B153" s="41" t="s">
        <v>192</v>
      </c>
      <c r="C153" s="41">
        <v>4503</v>
      </c>
      <c r="D153" s="16" t="s">
        <v>148</v>
      </c>
      <c r="E153" s="16" t="s">
        <v>315</v>
      </c>
      <c r="F153" s="16" t="s">
        <v>202</v>
      </c>
      <c r="G153" s="16" t="s">
        <v>60</v>
      </c>
      <c r="H153" s="34">
        <v>2.6</v>
      </c>
    </row>
    <row r="154" spans="1:8" ht="15" customHeight="1" x14ac:dyDescent="0.35">
      <c r="A154" s="41" t="s">
        <v>200</v>
      </c>
      <c r="B154" s="41" t="s">
        <v>192</v>
      </c>
      <c r="C154" s="41">
        <v>4781</v>
      </c>
      <c r="D154" s="16" t="s">
        <v>148</v>
      </c>
      <c r="E154" s="16" t="s">
        <v>240</v>
      </c>
      <c r="F154" s="16" t="s">
        <v>75</v>
      </c>
      <c r="G154" s="16" t="s">
        <v>31</v>
      </c>
      <c r="H154" s="34">
        <v>0.3</v>
      </c>
    </row>
    <row r="155" spans="1:8" ht="15" customHeight="1" x14ac:dyDescent="0.35">
      <c r="A155" s="41" t="s">
        <v>200</v>
      </c>
      <c r="B155" s="41" t="s">
        <v>192</v>
      </c>
      <c r="C155" s="41">
        <v>5327</v>
      </c>
      <c r="D155" s="16" t="s">
        <v>148</v>
      </c>
      <c r="E155" s="16" t="s">
        <v>242</v>
      </c>
      <c r="F155" s="16" t="s">
        <v>172</v>
      </c>
      <c r="G155" s="16" t="s">
        <v>131</v>
      </c>
      <c r="H155" s="34">
        <v>0.6</v>
      </c>
    </row>
    <row r="156" spans="1:8" ht="15" customHeight="1" x14ac:dyDescent="0.35">
      <c r="A156" s="41" t="s">
        <v>200</v>
      </c>
      <c r="B156" s="41" t="s">
        <v>192</v>
      </c>
      <c r="C156" s="41">
        <v>4592</v>
      </c>
      <c r="D156" s="9" t="s">
        <v>148</v>
      </c>
      <c r="E156" s="9" t="s">
        <v>243</v>
      </c>
      <c r="F156" s="9" t="s">
        <v>132</v>
      </c>
      <c r="G156" s="9" t="s">
        <v>32</v>
      </c>
      <c r="H156" s="10">
        <v>0.6</v>
      </c>
    </row>
    <row r="157" spans="1:8" ht="15" customHeight="1" x14ac:dyDescent="0.35">
      <c r="A157" s="41" t="s">
        <v>200</v>
      </c>
      <c r="B157" s="41" t="s">
        <v>192</v>
      </c>
      <c r="C157" s="41">
        <v>3882</v>
      </c>
      <c r="D157" s="16" t="s">
        <v>148</v>
      </c>
      <c r="E157" s="16" t="s">
        <v>244</v>
      </c>
      <c r="F157" s="16" t="s">
        <v>185</v>
      </c>
      <c r="G157" s="16" t="s">
        <v>131</v>
      </c>
      <c r="H157" s="34">
        <v>2.1</v>
      </c>
    </row>
    <row r="158" spans="1:8" ht="15" customHeight="1" x14ac:dyDescent="0.35">
      <c r="A158" s="41" t="s">
        <v>200</v>
      </c>
      <c r="B158" s="41" t="s">
        <v>187</v>
      </c>
      <c r="C158" s="41">
        <v>4139</v>
      </c>
      <c r="D158" s="16" t="s">
        <v>148</v>
      </c>
      <c r="E158" s="16" t="s">
        <v>317</v>
      </c>
      <c r="F158" s="16" t="s">
        <v>202</v>
      </c>
      <c r="G158" s="16" t="s">
        <v>67</v>
      </c>
      <c r="H158" s="34">
        <v>0.2</v>
      </c>
    </row>
    <row r="159" spans="1:8" ht="15" customHeight="1" x14ac:dyDescent="0.35">
      <c r="A159" s="41" t="s">
        <v>200</v>
      </c>
      <c r="B159" s="41" t="s">
        <v>187</v>
      </c>
      <c r="C159" s="41">
        <v>5114</v>
      </c>
      <c r="D159" s="16" t="s">
        <v>148</v>
      </c>
      <c r="E159" s="16" t="s">
        <v>245</v>
      </c>
      <c r="F159" s="16" t="s">
        <v>169</v>
      </c>
      <c r="G159" s="16" t="s">
        <v>60</v>
      </c>
      <c r="H159" s="34">
        <v>21.3</v>
      </c>
    </row>
    <row r="160" spans="1:8" ht="15" customHeight="1" x14ac:dyDescent="0.35">
      <c r="A160" s="41" t="s">
        <v>200</v>
      </c>
      <c r="B160" s="41" t="s">
        <v>187</v>
      </c>
      <c r="C160" s="41">
        <v>6018</v>
      </c>
      <c r="D160" s="16" t="s">
        <v>148</v>
      </c>
      <c r="E160" s="16" t="s">
        <v>381</v>
      </c>
      <c r="F160" s="16" t="s">
        <v>52</v>
      </c>
      <c r="G160" s="16" t="s">
        <v>130</v>
      </c>
      <c r="H160" s="34">
        <v>3.1</v>
      </c>
    </row>
    <row r="161" spans="1:8" ht="15" customHeight="1" x14ac:dyDescent="0.35">
      <c r="A161" s="41" t="s">
        <v>200</v>
      </c>
      <c r="B161" s="41" t="s">
        <v>187</v>
      </c>
      <c r="C161" s="41">
        <v>5981</v>
      </c>
      <c r="D161" s="16" t="s">
        <v>148</v>
      </c>
      <c r="E161" s="16" t="s">
        <v>379</v>
      </c>
      <c r="F161" s="16" t="s">
        <v>185</v>
      </c>
      <c r="G161" s="16" t="s">
        <v>130</v>
      </c>
      <c r="H161" s="34">
        <v>4.2</v>
      </c>
    </row>
    <row r="162" spans="1:8" ht="15" customHeight="1" x14ac:dyDescent="0.35">
      <c r="A162" s="41" t="s">
        <v>200</v>
      </c>
      <c r="B162" s="41" t="s">
        <v>187</v>
      </c>
      <c r="C162" s="41">
        <v>5772</v>
      </c>
      <c r="D162" s="16" t="s">
        <v>148</v>
      </c>
      <c r="E162" s="16" t="s">
        <v>246</v>
      </c>
      <c r="F162" s="16" t="s">
        <v>190</v>
      </c>
      <c r="G162" s="16" t="s">
        <v>57</v>
      </c>
      <c r="H162" s="34">
        <v>1.4</v>
      </c>
    </row>
    <row r="163" spans="1:8" ht="15" customHeight="1" x14ac:dyDescent="0.35">
      <c r="A163" s="41" t="s">
        <v>200</v>
      </c>
      <c r="B163" s="41" t="s">
        <v>187</v>
      </c>
      <c r="C163" s="41">
        <v>4850</v>
      </c>
      <c r="D163" s="9" t="s">
        <v>148</v>
      </c>
      <c r="E163" s="9" t="s">
        <v>1025</v>
      </c>
      <c r="F163" s="9" t="s">
        <v>183</v>
      </c>
      <c r="G163" s="9" t="s">
        <v>130</v>
      </c>
      <c r="H163" s="10">
        <v>2.1</v>
      </c>
    </row>
    <row r="164" spans="1:8" ht="15" customHeight="1" x14ac:dyDescent="0.35">
      <c r="A164" s="41" t="s">
        <v>200</v>
      </c>
      <c r="B164" s="41" t="s">
        <v>187</v>
      </c>
      <c r="C164" s="41">
        <v>5421</v>
      </c>
      <c r="D164" s="16" t="s">
        <v>148</v>
      </c>
      <c r="E164" s="16" t="s">
        <v>247</v>
      </c>
      <c r="F164" s="16" t="s">
        <v>177</v>
      </c>
      <c r="G164" s="16" t="s">
        <v>130</v>
      </c>
      <c r="H164" s="34">
        <v>2.2000000000000002</v>
      </c>
    </row>
    <row r="165" spans="1:8" ht="15" customHeight="1" x14ac:dyDescent="0.35">
      <c r="A165" s="41" t="s">
        <v>200</v>
      </c>
      <c r="B165" s="41" t="s">
        <v>187</v>
      </c>
      <c r="C165" s="41">
        <v>5602</v>
      </c>
      <c r="D165" s="9" t="s">
        <v>148</v>
      </c>
      <c r="E165" s="9" t="s">
        <v>248</v>
      </c>
      <c r="F165" s="9" t="s">
        <v>160</v>
      </c>
      <c r="G165" s="9" t="s">
        <v>36</v>
      </c>
      <c r="H165" s="10">
        <v>0.5</v>
      </c>
    </row>
    <row r="166" spans="1:8" ht="15" customHeight="1" x14ac:dyDescent="0.35">
      <c r="A166" s="41" t="s">
        <v>200</v>
      </c>
      <c r="B166" s="41" t="s">
        <v>187</v>
      </c>
      <c r="C166" s="41">
        <v>4233</v>
      </c>
      <c r="D166" s="16" t="s">
        <v>148</v>
      </c>
      <c r="E166" s="16" t="s">
        <v>319</v>
      </c>
      <c r="F166" s="16" t="s">
        <v>180</v>
      </c>
      <c r="G166" s="16" t="s">
        <v>34</v>
      </c>
      <c r="H166" s="34">
        <v>0.3</v>
      </c>
    </row>
    <row r="167" spans="1:8" ht="15" customHeight="1" x14ac:dyDescent="0.35">
      <c r="A167" s="41" t="s">
        <v>200</v>
      </c>
      <c r="B167" s="41" t="s">
        <v>187</v>
      </c>
      <c r="C167" s="41">
        <v>5149</v>
      </c>
      <c r="D167" s="9" t="s">
        <v>148</v>
      </c>
      <c r="E167" s="9" t="s">
        <v>249</v>
      </c>
      <c r="F167" s="9" t="s">
        <v>74</v>
      </c>
      <c r="G167" s="9" t="s">
        <v>146</v>
      </c>
      <c r="H167" s="10">
        <v>16.3</v>
      </c>
    </row>
    <row r="168" spans="1:8" ht="15" customHeight="1" x14ac:dyDescent="0.35">
      <c r="A168" s="41" t="s">
        <v>200</v>
      </c>
      <c r="B168" s="41" t="s">
        <v>187</v>
      </c>
      <c r="C168" s="41">
        <v>4350</v>
      </c>
      <c r="D168" s="16" t="s">
        <v>148</v>
      </c>
      <c r="E168" s="16" t="s">
        <v>320</v>
      </c>
      <c r="F168" s="16" t="s">
        <v>208</v>
      </c>
      <c r="G168" s="16" t="s">
        <v>67</v>
      </c>
      <c r="H168" s="34">
        <v>10.3</v>
      </c>
    </row>
    <row r="169" spans="1:8" ht="15" customHeight="1" x14ac:dyDescent="0.35">
      <c r="A169" s="41" t="s">
        <v>200</v>
      </c>
      <c r="B169" s="41" t="s">
        <v>200</v>
      </c>
      <c r="C169" s="41">
        <v>6076</v>
      </c>
      <c r="D169" s="16" t="s">
        <v>148</v>
      </c>
      <c r="E169" s="16" t="s">
        <v>385</v>
      </c>
      <c r="F169" s="16" t="s">
        <v>252</v>
      </c>
      <c r="G169" s="16" t="s">
        <v>62</v>
      </c>
      <c r="H169" s="34">
        <v>1.3</v>
      </c>
    </row>
    <row r="170" spans="1:8" ht="15" customHeight="1" x14ac:dyDescent="0.35">
      <c r="A170" s="41" t="s">
        <v>200</v>
      </c>
      <c r="B170" s="41" t="s">
        <v>200</v>
      </c>
      <c r="C170" s="41">
        <v>3779</v>
      </c>
      <c r="D170" s="16" t="s">
        <v>148</v>
      </c>
      <c r="E170" s="16" t="s">
        <v>396</v>
      </c>
      <c r="F170" s="16" t="s">
        <v>77</v>
      </c>
      <c r="G170" s="16" t="s">
        <v>31</v>
      </c>
      <c r="H170" s="34">
        <v>0.4</v>
      </c>
    </row>
    <row r="171" spans="1:8" ht="15" customHeight="1" x14ac:dyDescent="0.35">
      <c r="A171" s="41" t="s">
        <v>200</v>
      </c>
      <c r="B171" s="41" t="s">
        <v>200</v>
      </c>
      <c r="C171" s="41">
        <v>6077</v>
      </c>
      <c r="D171" s="16" t="s">
        <v>148</v>
      </c>
      <c r="E171" s="16" t="s">
        <v>384</v>
      </c>
      <c r="F171" s="16" t="s">
        <v>74</v>
      </c>
      <c r="G171" s="16" t="s">
        <v>60</v>
      </c>
      <c r="H171" s="34">
        <v>2.4</v>
      </c>
    </row>
    <row r="172" spans="1:8" ht="15" customHeight="1" x14ac:dyDescent="0.35">
      <c r="A172" s="41" t="s">
        <v>200</v>
      </c>
      <c r="B172" s="41" t="s">
        <v>200</v>
      </c>
      <c r="C172" s="41">
        <v>5921</v>
      </c>
      <c r="D172" s="16" t="s">
        <v>148</v>
      </c>
      <c r="E172" s="16" t="s">
        <v>392</v>
      </c>
      <c r="F172" s="16" t="s">
        <v>158</v>
      </c>
      <c r="G172" s="16" t="s">
        <v>32</v>
      </c>
      <c r="H172" s="34">
        <v>0.5</v>
      </c>
    </row>
    <row r="173" spans="1:8" ht="15" customHeight="1" x14ac:dyDescent="0.35">
      <c r="A173" s="41" t="s">
        <v>200</v>
      </c>
      <c r="B173" s="41" t="s">
        <v>200</v>
      </c>
      <c r="C173" s="41">
        <v>5046</v>
      </c>
      <c r="D173" s="16" t="s">
        <v>148</v>
      </c>
      <c r="E173" s="16" t="s">
        <v>321</v>
      </c>
      <c r="F173" s="16" t="s">
        <v>77</v>
      </c>
      <c r="G173" s="16" t="s">
        <v>146</v>
      </c>
      <c r="H173" s="34">
        <v>5.8</v>
      </c>
    </row>
    <row r="174" spans="1:8" ht="15" customHeight="1" x14ac:dyDescent="0.35">
      <c r="A174" s="41" t="s">
        <v>200</v>
      </c>
      <c r="B174" s="41" t="s">
        <v>200</v>
      </c>
      <c r="C174" s="41">
        <v>5755</v>
      </c>
      <c r="D174" s="16" t="s">
        <v>148</v>
      </c>
      <c r="E174" s="16" t="s">
        <v>250</v>
      </c>
      <c r="F174" s="16" t="s">
        <v>180</v>
      </c>
      <c r="G174" s="16" t="s">
        <v>36</v>
      </c>
      <c r="H174" s="34">
        <v>3</v>
      </c>
    </row>
    <row r="175" spans="1:8" ht="15" customHeight="1" x14ac:dyDescent="0.35">
      <c r="A175" s="41" t="s">
        <v>200</v>
      </c>
      <c r="B175" s="41" t="s">
        <v>200</v>
      </c>
      <c r="C175" s="41">
        <v>6071</v>
      </c>
      <c r="D175" s="16" t="s">
        <v>148</v>
      </c>
      <c r="E175" s="16" t="s">
        <v>382</v>
      </c>
      <c r="F175" s="16" t="s">
        <v>51</v>
      </c>
      <c r="G175" s="16" t="s">
        <v>60</v>
      </c>
      <c r="H175" s="34">
        <v>3</v>
      </c>
    </row>
    <row r="176" spans="1:8" ht="15" customHeight="1" x14ac:dyDescent="0.35">
      <c r="A176" s="41" t="s">
        <v>200</v>
      </c>
      <c r="B176" s="41" t="s">
        <v>200</v>
      </c>
      <c r="C176" s="41">
        <v>5718</v>
      </c>
      <c r="D176" s="16" t="s">
        <v>148</v>
      </c>
      <c r="E176" s="16" t="s">
        <v>322</v>
      </c>
      <c r="F176" s="16" t="s">
        <v>197</v>
      </c>
      <c r="G176" s="16" t="s">
        <v>65</v>
      </c>
      <c r="H176" s="34">
        <v>2.6</v>
      </c>
    </row>
    <row r="177" spans="1:8" ht="15" customHeight="1" x14ac:dyDescent="0.35">
      <c r="A177" s="41" t="s">
        <v>200</v>
      </c>
      <c r="B177" s="41" t="s">
        <v>200</v>
      </c>
      <c r="C177" s="41">
        <v>5691</v>
      </c>
      <c r="D177" s="16" t="s">
        <v>148</v>
      </c>
      <c r="E177" s="16" t="s">
        <v>251</v>
      </c>
      <c r="F177" s="16" t="s">
        <v>184</v>
      </c>
      <c r="G177" s="16" t="s">
        <v>65</v>
      </c>
      <c r="H177" s="34">
        <v>2.2999999999999998</v>
      </c>
    </row>
    <row r="178" spans="1:8" ht="15" customHeight="1" x14ac:dyDescent="0.35">
      <c r="A178" s="41" t="s">
        <v>200</v>
      </c>
      <c r="B178" s="41" t="s">
        <v>200</v>
      </c>
      <c r="C178" s="41">
        <v>5712</v>
      </c>
      <c r="D178" s="16" t="s">
        <v>148</v>
      </c>
      <c r="E178" s="16" t="s">
        <v>323</v>
      </c>
      <c r="F178" s="16" t="s">
        <v>158</v>
      </c>
      <c r="G178" s="16" t="s">
        <v>62</v>
      </c>
      <c r="H178" s="34">
        <v>0.3</v>
      </c>
    </row>
    <row r="179" spans="1:8" ht="15" customHeight="1" x14ac:dyDescent="0.35">
      <c r="A179" s="41" t="s">
        <v>200</v>
      </c>
      <c r="B179" s="41" t="s">
        <v>200</v>
      </c>
      <c r="C179" s="41">
        <v>5989</v>
      </c>
      <c r="D179" s="16" t="s">
        <v>148</v>
      </c>
      <c r="E179" s="16" t="s">
        <v>388</v>
      </c>
      <c r="F179" s="16" t="s">
        <v>79</v>
      </c>
      <c r="G179" s="16" t="s">
        <v>146</v>
      </c>
      <c r="H179" s="34">
        <v>0.8</v>
      </c>
    </row>
    <row r="180" spans="1:8" ht="15" customHeight="1" x14ac:dyDescent="0.35">
      <c r="A180" s="41" t="s">
        <v>200</v>
      </c>
      <c r="B180" s="41" t="s">
        <v>200</v>
      </c>
      <c r="C180" s="41">
        <v>5693</v>
      </c>
      <c r="D180" s="16" t="s">
        <v>148</v>
      </c>
      <c r="E180" s="16" t="s">
        <v>324</v>
      </c>
      <c r="F180" s="16" t="s">
        <v>252</v>
      </c>
      <c r="G180" s="16" t="s">
        <v>32</v>
      </c>
      <c r="H180" s="34">
        <v>1.1000000000000001</v>
      </c>
    </row>
    <row r="181" spans="1:8" ht="15" customHeight="1" x14ac:dyDescent="0.35">
      <c r="A181" s="41" t="s">
        <v>200</v>
      </c>
      <c r="B181" s="41" t="s">
        <v>200</v>
      </c>
      <c r="C181" s="41">
        <v>4229</v>
      </c>
      <c r="D181" s="9" t="s">
        <v>148</v>
      </c>
      <c r="E181" s="9" t="s">
        <v>1026</v>
      </c>
      <c r="F181" s="9" t="s">
        <v>174</v>
      </c>
      <c r="G181" s="9" t="s">
        <v>130</v>
      </c>
      <c r="H181" s="10">
        <v>6.7</v>
      </c>
    </row>
    <row r="182" spans="1:8" ht="15" customHeight="1" x14ac:dyDescent="0.35">
      <c r="A182" s="41" t="s">
        <v>200</v>
      </c>
      <c r="B182" s="41" t="s">
        <v>200</v>
      </c>
      <c r="C182" s="41">
        <v>6105</v>
      </c>
      <c r="D182" s="16" t="s">
        <v>148</v>
      </c>
      <c r="E182" s="16" t="s">
        <v>387</v>
      </c>
      <c r="F182" s="16" t="s">
        <v>167</v>
      </c>
      <c r="G182" s="16" t="s">
        <v>60</v>
      </c>
      <c r="H182" s="34">
        <v>1.1000000000000001</v>
      </c>
    </row>
    <row r="183" spans="1:8" ht="15" customHeight="1" x14ac:dyDescent="0.35">
      <c r="A183" s="41" t="s">
        <v>200</v>
      </c>
      <c r="B183" s="41" t="s">
        <v>200</v>
      </c>
      <c r="C183" s="41">
        <v>5899</v>
      </c>
      <c r="D183" s="16" t="s">
        <v>148</v>
      </c>
      <c r="E183" s="16" t="s">
        <v>253</v>
      </c>
      <c r="F183" s="16" t="s">
        <v>202</v>
      </c>
      <c r="G183" s="16" t="s">
        <v>31</v>
      </c>
      <c r="H183" s="34">
        <v>0.3</v>
      </c>
    </row>
    <row r="184" spans="1:8" ht="15" customHeight="1" x14ac:dyDescent="0.35">
      <c r="A184" s="41" t="s">
        <v>200</v>
      </c>
      <c r="B184" s="41" t="s">
        <v>200</v>
      </c>
      <c r="C184" s="41">
        <v>3905</v>
      </c>
      <c r="D184" s="9" t="s">
        <v>148</v>
      </c>
      <c r="E184" s="9" t="s">
        <v>398</v>
      </c>
      <c r="F184" s="9" t="s">
        <v>160</v>
      </c>
      <c r="G184" s="9" t="s">
        <v>31</v>
      </c>
      <c r="H184" s="10">
        <v>0.2</v>
      </c>
    </row>
    <row r="185" spans="1:8" ht="15" customHeight="1" x14ac:dyDescent="0.35">
      <c r="A185" s="41" t="s">
        <v>200</v>
      </c>
      <c r="B185" s="41" t="s">
        <v>200</v>
      </c>
      <c r="C185" s="41">
        <v>5696</v>
      </c>
      <c r="D185" s="16" t="s">
        <v>148</v>
      </c>
      <c r="E185" s="16" t="s">
        <v>325</v>
      </c>
      <c r="F185" s="16" t="s">
        <v>176</v>
      </c>
      <c r="G185" s="16" t="s">
        <v>36</v>
      </c>
      <c r="H185" s="34">
        <v>0.2</v>
      </c>
    </row>
    <row r="186" spans="1:8" ht="15" customHeight="1" x14ac:dyDescent="0.35">
      <c r="A186" s="41" t="s">
        <v>200</v>
      </c>
      <c r="B186" s="41" t="s">
        <v>200</v>
      </c>
      <c r="C186" s="41">
        <v>4916</v>
      </c>
      <c r="D186" s="16" t="s">
        <v>148</v>
      </c>
      <c r="E186" s="16" t="s">
        <v>254</v>
      </c>
      <c r="F186" s="16" t="s">
        <v>163</v>
      </c>
      <c r="G186" s="16" t="s">
        <v>146</v>
      </c>
      <c r="H186" s="34">
        <v>2.2000000000000002</v>
      </c>
    </row>
    <row r="187" spans="1:8" ht="15" customHeight="1" x14ac:dyDescent="0.35">
      <c r="A187" s="41" t="s">
        <v>200</v>
      </c>
      <c r="B187" s="41" t="s">
        <v>200</v>
      </c>
      <c r="C187" s="41">
        <v>6108</v>
      </c>
      <c r="D187" s="16" t="s">
        <v>148</v>
      </c>
      <c r="E187" s="16" t="s">
        <v>394</v>
      </c>
      <c r="F187" s="16" t="s">
        <v>395</v>
      </c>
      <c r="G187" s="16" t="s">
        <v>31</v>
      </c>
      <c r="H187" s="34">
        <v>0.4</v>
      </c>
    </row>
    <row r="188" spans="1:8" ht="15" customHeight="1" x14ac:dyDescent="0.35">
      <c r="A188" s="41" t="s">
        <v>200</v>
      </c>
      <c r="B188" s="41" t="s">
        <v>200</v>
      </c>
      <c r="C188" s="41">
        <v>5845</v>
      </c>
      <c r="D188" s="16" t="s">
        <v>148</v>
      </c>
      <c r="E188" s="16" t="s">
        <v>326</v>
      </c>
      <c r="F188" s="16" t="s">
        <v>193</v>
      </c>
      <c r="G188" s="16" t="s">
        <v>36</v>
      </c>
      <c r="H188" s="34">
        <v>0.5</v>
      </c>
    </row>
    <row r="189" spans="1:8" ht="15" customHeight="1" x14ac:dyDescent="0.35">
      <c r="A189" s="41" t="s">
        <v>200</v>
      </c>
      <c r="B189" s="41" t="s">
        <v>200</v>
      </c>
      <c r="C189" s="41">
        <v>4015</v>
      </c>
      <c r="D189" s="16" t="s">
        <v>148</v>
      </c>
      <c r="E189" s="16" t="s">
        <v>1027</v>
      </c>
      <c r="F189" s="16" t="s">
        <v>204</v>
      </c>
      <c r="G189" s="16" t="s">
        <v>60</v>
      </c>
      <c r="H189" s="34">
        <v>0.4</v>
      </c>
    </row>
    <row r="190" spans="1:8" ht="15" customHeight="1" x14ac:dyDescent="0.35">
      <c r="A190" s="41" t="s">
        <v>200</v>
      </c>
      <c r="B190" s="41" t="s">
        <v>200</v>
      </c>
      <c r="C190" s="41">
        <v>3634</v>
      </c>
      <c r="D190" s="16" t="s">
        <v>148</v>
      </c>
      <c r="E190" s="16" t="s">
        <v>390</v>
      </c>
      <c r="F190" s="16" t="s">
        <v>52</v>
      </c>
      <c r="G190" s="16" t="s">
        <v>57</v>
      </c>
      <c r="H190" s="34">
        <v>0.7</v>
      </c>
    </row>
    <row r="191" spans="1:8" ht="15" customHeight="1" x14ac:dyDescent="0.35">
      <c r="A191" s="41" t="s">
        <v>200</v>
      </c>
      <c r="B191" s="41" t="s">
        <v>200</v>
      </c>
      <c r="C191" s="41">
        <v>6080</v>
      </c>
      <c r="D191" s="9" t="s">
        <v>148</v>
      </c>
      <c r="E191" s="9" t="s">
        <v>377</v>
      </c>
      <c r="F191" s="9" t="s">
        <v>357</v>
      </c>
      <c r="G191" s="9" t="s">
        <v>60</v>
      </c>
      <c r="H191" s="10">
        <v>5.0999999999999996</v>
      </c>
    </row>
    <row r="192" spans="1:8" ht="15" customHeight="1" x14ac:dyDescent="0.35">
      <c r="A192" s="41" t="s">
        <v>200</v>
      </c>
      <c r="B192" s="41" t="s">
        <v>200</v>
      </c>
      <c r="C192" s="41">
        <v>5724</v>
      </c>
      <c r="D192" s="16" t="s">
        <v>148</v>
      </c>
      <c r="E192" s="16" t="s">
        <v>383</v>
      </c>
      <c r="F192" s="16" t="s">
        <v>358</v>
      </c>
      <c r="G192" s="16" t="s">
        <v>60</v>
      </c>
      <c r="H192" s="34">
        <v>2.6</v>
      </c>
    </row>
    <row r="193" spans="1:9" ht="15" customHeight="1" x14ac:dyDescent="0.35">
      <c r="A193" s="41" t="s">
        <v>200</v>
      </c>
      <c r="B193" s="41" t="s">
        <v>200</v>
      </c>
      <c r="C193" s="41">
        <v>3722</v>
      </c>
      <c r="D193" s="16" t="s">
        <v>148</v>
      </c>
      <c r="E193" s="16" t="s">
        <v>399</v>
      </c>
      <c r="F193" s="16" t="s">
        <v>357</v>
      </c>
      <c r="G193" s="16" t="s">
        <v>131</v>
      </c>
      <c r="H193" s="34">
        <v>0.1</v>
      </c>
    </row>
    <row r="194" spans="1:9" ht="15" customHeight="1" x14ac:dyDescent="0.35">
      <c r="A194" s="41" t="s">
        <v>200</v>
      </c>
      <c r="B194" s="41" t="s">
        <v>200</v>
      </c>
      <c r="C194" s="41">
        <v>4112</v>
      </c>
      <c r="D194" s="16" t="s">
        <v>148</v>
      </c>
      <c r="E194" s="16" t="s">
        <v>255</v>
      </c>
      <c r="F194" s="16" t="s">
        <v>208</v>
      </c>
      <c r="G194" s="16" t="s">
        <v>65</v>
      </c>
      <c r="H194" s="34">
        <v>2.2000000000000002</v>
      </c>
    </row>
    <row r="195" spans="1:9" ht="15" customHeight="1" x14ac:dyDescent="0.35">
      <c r="A195" s="41" t="s">
        <v>200</v>
      </c>
      <c r="B195" s="41" t="s">
        <v>200</v>
      </c>
      <c r="C195" s="41">
        <v>6075</v>
      </c>
      <c r="D195" s="16" t="s">
        <v>148</v>
      </c>
      <c r="E195" s="16" t="s">
        <v>378</v>
      </c>
      <c r="F195" s="16" t="s">
        <v>186</v>
      </c>
      <c r="G195" s="16" t="s">
        <v>36</v>
      </c>
      <c r="H195" s="34">
        <v>5</v>
      </c>
    </row>
    <row r="196" spans="1:9" ht="15" customHeight="1" x14ac:dyDescent="0.35">
      <c r="A196" s="41" t="s">
        <v>200</v>
      </c>
      <c r="B196" s="41" t="s">
        <v>200</v>
      </c>
      <c r="C196" s="41">
        <v>4147</v>
      </c>
      <c r="D196" s="16" t="s">
        <v>148</v>
      </c>
      <c r="E196" s="16" t="s">
        <v>256</v>
      </c>
      <c r="F196" s="16" t="s">
        <v>197</v>
      </c>
      <c r="G196" s="16" t="s">
        <v>67</v>
      </c>
      <c r="H196" s="34">
        <v>0.2</v>
      </c>
      <c r="I196" s="16"/>
    </row>
    <row r="197" spans="1:9" ht="15" customHeight="1" x14ac:dyDescent="0.35">
      <c r="A197" s="41" t="s">
        <v>200</v>
      </c>
      <c r="B197" s="41" t="s">
        <v>200</v>
      </c>
      <c r="C197" s="41">
        <v>4777</v>
      </c>
      <c r="D197" s="16" t="s">
        <v>148</v>
      </c>
      <c r="E197" s="16" t="s">
        <v>327</v>
      </c>
      <c r="F197" s="16" t="s">
        <v>167</v>
      </c>
      <c r="G197" s="16" t="s">
        <v>65</v>
      </c>
      <c r="H197" s="34">
        <v>6.1</v>
      </c>
    </row>
    <row r="198" spans="1:9" ht="15" customHeight="1" x14ac:dyDescent="0.35">
      <c r="A198" s="41" t="s">
        <v>200</v>
      </c>
      <c r="B198" s="41" t="s">
        <v>200</v>
      </c>
      <c r="C198" s="41">
        <v>5731</v>
      </c>
      <c r="D198" s="9" t="s">
        <v>148</v>
      </c>
      <c r="E198" s="9" t="s">
        <v>328</v>
      </c>
      <c r="F198" s="9" t="s">
        <v>73</v>
      </c>
      <c r="G198" s="9" t="s">
        <v>62</v>
      </c>
      <c r="H198" s="10">
        <v>4.3</v>
      </c>
    </row>
    <row r="199" spans="1:9" ht="15" customHeight="1" x14ac:dyDescent="0.35">
      <c r="A199" s="41" t="s">
        <v>200</v>
      </c>
      <c r="B199" s="41" t="s">
        <v>200</v>
      </c>
      <c r="C199" s="41">
        <v>6081</v>
      </c>
      <c r="D199" s="16" t="s">
        <v>148</v>
      </c>
      <c r="E199" s="16" t="s">
        <v>375</v>
      </c>
      <c r="F199" s="16" t="s">
        <v>158</v>
      </c>
      <c r="G199" s="16" t="s">
        <v>57</v>
      </c>
      <c r="H199" s="34">
        <v>6.7</v>
      </c>
    </row>
    <row r="200" spans="1:9" ht="15" customHeight="1" x14ac:dyDescent="0.35">
      <c r="A200" s="41" t="s">
        <v>200</v>
      </c>
      <c r="B200" s="41" t="s">
        <v>200</v>
      </c>
      <c r="C200" s="41">
        <v>5700</v>
      </c>
      <c r="D200" s="16" t="s">
        <v>148</v>
      </c>
      <c r="E200" s="16" t="s">
        <v>329</v>
      </c>
      <c r="F200" s="16" t="s">
        <v>197</v>
      </c>
      <c r="G200" s="16" t="s">
        <v>65</v>
      </c>
      <c r="H200" s="34">
        <v>0.8</v>
      </c>
    </row>
    <row r="201" spans="1:9" ht="15" customHeight="1" x14ac:dyDescent="0.35">
      <c r="A201" s="41" t="s">
        <v>200</v>
      </c>
      <c r="B201" s="41" t="s">
        <v>200</v>
      </c>
      <c r="C201" s="41">
        <v>6094</v>
      </c>
      <c r="D201" s="16" t="s">
        <v>148</v>
      </c>
      <c r="E201" s="16" t="s">
        <v>380</v>
      </c>
      <c r="F201" s="16" t="s">
        <v>206</v>
      </c>
      <c r="G201" s="16" t="s">
        <v>36</v>
      </c>
      <c r="H201" s="34">
        <v>4</v>
      </c>
    </row>
    <row r="202" spans="1:9" ht="15" customHeight="1" x14ac:dyDescent="0.35">
      <c r="A202" s="41" t="s">
        <v>200</v>
      </c>
      <c r="B202" s="41" t="s">
        <v>200</v>
      </c>
      <c r="C202" s="41">
        <v>6109</v>
      </c>
      <c r="D202" s="16" t="s">
        <v>148</v>
      </c>
      <c r="E202" s="16" t="s">
        <v>1028</v>
      </c>
      <c r="F202" s="16" t="s">
        <v>139</v>
      </c>
      <c r="G202" s="16" t="s">
        <v>146</v>
      </c>
      <c r="H202" s="34">
        <v>0.1</v>
      </c>
    </row>
    <row r="203" spans="1:9" ht="15" customHeight="1" x14ac:dyDescent="0.35">
      <c r="A203" s="41" t="s">
        <v>200</v>
      </c>
      <c r="B203" s="41" t="s">
        <v>200</v>
      </c>
      <c r="C203" s="41">
        <v>2684</v>
      </c>
      <c r="D203" s="16" t="s">
        <v>148</v>
      </c>
      <c r="E203" s="16" t="s">
        <v>330</v>
      </c>
      <c r="F203" s="16" t="s">
        <v>206</v>
      </c>
      <c r="G203" s="16" t="s">
        <v>32</v>
      </c>
      <c r="H203" s="34">
        <v>2.8</v>
      </c>
    </row>
    <row r="204" spans="1:9" ht="15" customHeight="1" x14ac:dyDescent="0.35">
      <c r="A204" s="41" t="s">
        <v>200</v>
      </c>
      <c r="B204" s="41" t="s">
        <v>200</v>
      </c>
      <c r="C204" s="41">
        <v>5917</v>
      </c>
      <c r="D204" s="16" t="s">
        <v>148</v>
      </c>
      <c r="E204" s="16" t="s">
        <v>389</v>
      </c>
      <c r="F204" s="16" t="s">
        <v>158</v>
      </c>
      <c r="G204" s="16" t="s">
        <v>34</v>
      </c>
      <c r="H204" s="34">
        <v>0.8</v>
      </c>
    </row>
    <row r="205" spans="1:9" ht="15" customHeight="1" x14ac:dyDescent="0.35">
      <c r="A205" s="41" t="s">
        <v>200</v>
      </c>
      <c r="B205" s="41" t="s">
        <v>200</v>
      </c>
      <c r="C205" s="41">
        <v>5650</v>
      </c>
      <c r="D205" s="16" t="s">
        <v>148</v>
      </c>
      <c r="E205" s="16" t="s">
        <v>331</v>
      </c>
      <c r="F205" s="16" t="s">
        <v>202</v>
      </c>
      <c r="G205" s="16" t="s">
        <v>34</v>
      </c>
      <c r="H205" s="34">
        <v>1.2</v>
      </c>
    </row>
    <row r="206" spans="1:9" ht="15" customHeight="1" x14ac:dyDescent="0.35">
      <c r="A206" s="41" t="s">
        <v>200</v>
      </c>
      <c r="B206" s="41" t="s">
        <v>200</v>
      </c>
      <c r="C206" s="41">
        <v>5093</v>
      </c>
      <c r="D206" s="16" t="s">
        <v>148</v>
      </c>
      <c r="E206" s="16" t="s">
        <v>393</v>
      </c>
      <c r="F206" s="16" t="s">
        <v>357</v>
      </c>
      <c r="G206" s="16" t="s">
        <v>36</v>
      </c>
      <c r="H206" s="34">
        <v>0.5</v>
      </c>
    </row>
    <row r="207" spans="1:9" ht="15" customHeight="1" x14ac:dyDescent="0.35">
      <c r="A207" s="41" t="s">
        <v>200</v>
      </c>
      <c r="B207" s="41" t="s">
        <v>200</v>
      </c>
      <c r="C207" s="41">
        <v>5973</v>
      </c>
      <c r="D207" s="16" t="s">
        <v>148</v>
      </c>
      <c r="E207" s="16" t="s">
        <v>386</v>
      </c>
      <c r="F207" s="16" t="s">
        <v>182</v>
      </c>
      <c r="G207" s="16" t="s">
        <v>34</v>
      </c>
      <c r="H207" s="34">
        <v>1.2</v>
      </c>
    </row>
    <row r="210" spans="4:8" ht="15" customHeight="1" x14ac:dyDescent="0.35">
      <c r="D210" s="16"/>
      <c r="E210" s="16"/>
      <c r="F210" s="16"/>
      <c r="G210" s="16"/>
      <c r="H210" s="34"/>
    </row>
    <row r="211" spans="4:8" ht="15" customHeight="1" x14ac:dyDescent="0.35">
      <c r="D211" s="16"/>
      <c r="E211" s="16"/>
      <c r="F211" s="16"/>
      <c r="G211" s="16"/>
      <c r="H211" s="34"/>
    </row>
    <row r="212" spans="4:8" ht="15" customHeight="1" x14ac:dyDescent="0.35">
      <c r="D212" s="16"/>
      <c r="E212" s="16"/>
      <c r="F212" s="16"/>
      <c r="G212" s="16"/>
      <c r="H212" s="34"/>
    </row>
    <row r="213" spans="4:8" ht="15" customHeight="1" x14ac:dyDescent="0.35">
      <c r="D213" s="16"/>
      <c r="E213" s="16"/>
      <c r="F213" s="16"/>
      <c r="G213" s="16"/>
      <c r="H213" s="34"/>
    </row>
    <row r="214" spans="4:8" ht="15" customHeight="1" x14ac:dyDescent="0.35">
      <c r="D214" s="16"/>
      <c r="E214" s="16"/>
      <c r="F214" s="16"/>
      <c r="G214" s="16"/>
      <c r="H214" s="34"/>
    </row>
    <row r="215" spans="4:8" ht="15" customHeight="1" x14ac:dyDescent="0.35">
      <c r="D215" s="16"/>
      <c r="E215" s="16"/>
      <c r="F215" s="16"/>
      <c r="G215" s="16"/>
      <c r="H215" s="34"/>
    </row>
    <row r="216" spans="4:8" ht="15" customHeight="1" x14ac:dyDescent="0.35">
      <c r="D216" s="16"/>
      <c r="E216" s="16"/>
      <c r="F216" s="16"/>
      <c r="G216" s="16"/>
      <c r="H216" s="34"/>
    </row>
    <row r="217" spans="4:8" ht="15" customHeight="1" x14ac:dyDescent="0.35">
      <c r="D217" s="16"/>
      <c r="E217" s="16"/>
      <c r="F217" s="16"/>
      <c r="G217" s="16"/>
      <c r="H217" s="34"/>
    </row>
    <row r="218" spans="4:8" ht="15" customHeight="1" x14ac:dyDescent="0.35">
      <c r="D218" s="16"/>
      <c r="E218" s="16"/>
      <c r="F218" s="16"/>
      <c r="G218" s="16"/>
      <c r="H218" s="34"/>
    </row>
    <row r="219" spans="4:8" ht="15" customHeight="1" x14ac:dyDescent="0.35">
      <c r="D219" s="16"/>
      <c r="E219" s="16"/>
      <c r="F219" s="16"/>
      <c r="G219" s="16"/>
      <c r="H219" s="34"/>
    </row>
    <row r="220" spans="4:8" ht="15" customHeight="1" x14ac:dyDescent="0.35">
      <c r="D220" s="16"/>
      <c r="E220" s="16"/>
      <c r="F220" s="16"/>
      <c r="G220" s="16"/>
      <c r="H220" s="34"/>
    </row>
    <row r="221" spans="4:8" ht="15" customHeight="1" x14ac:dyDescent="0.35">
      <c r="D221" s="16"/>
      <c r="E221" s="16"/>
      <c r="F221" s="16"/>
      <c r="G221" s="16"/>
      <c r="H221" s="34"/>
    </row>
    <row r="222" spans="4:8" ht="15" customHeight="1" x14ac:dyDescent="0.35">
      <c r="D222" s="16"/>
      <c r="E222" s="16"/>
      <c r="F222" s="16"/>
      <c r="G222" s="16"/>
      <c r="H222" s="34"/>
    </row>
    <row r="223" spans="4:8" ht="15" customHeight="1" x14ac:dyDescent="0.35">
      <c r="D223" s="16"/>
      <c r="E223" s="16"/>
      <c r="F223" s="16"/>
      <c r="G223" s="16"/>
      <c r="H223" s="34"/>
    </row>
    <row r="224" spans="4:8" ht="15" customHeight="1" x14ac:dyDescent="0.35">
      <c r="D224" s="16"/>
      <c r="E224" s="16"/>
      <c r="F224" s="16"/>
      <c r="G224" s="16"/>
      <c r="H224" s="34"/>
    </row>
    <row r="225" spans="4:8" ht="15" customHeight="1" x14ac:dyDescent="0.35">
      <c r="D225" s="16"/>
      <c r="E225" s="16"/>
      <c r="F225" s="16"/>
      <c r="G225" s="16"/>
      <c r="H225" s="34"/>
    </row>
    <row r="226" spans="4:8" ht="15" customHeight="1" x14ac:dyDescent="0.35">
      <c r="D226" s="16"/>
      <c r="E226" s="16"/>
      <c r="F226" s="16"/>
      <c r="G226" s="16"/>
      <c r="H226" s="34"/>
    </row>
    <row r="229" spans="4:8" ht="15" customHeight="1" x14ac:dyDescent="0.35">
      <c r="D229" s="16"/>
      <c r="E229" s="16"/>
      <c r="F229" s="16"/>
      <c r="G229" s="16"/>
      <c r="H229" s="34"/>
    </row>
    <row r="230" spans="4:8" ht="15" customHeight="1" x14ac:dyDescent="0.35">
      <c r="D230" s="16"/>
      <c r="E230" s="16"/>
      <c r="F230" s="16"/>
      <c r="G230" s="16"/>
      <c r="H230" s="34"/>
    </row>
    <row r="231" spans="4:8" ht="15" customHeight="1" x14ac:dyDescent="0.35">
      <c r="D231" s="16"/>
      <c r="E231" s="16"/>
      <c r="F231" s="16"/>
      <c r="G231" s="16"/>
      <c r="H231" s="34"/>
    </row>
    <row r="232" spans="4:8" ht="15" customHeight="1" x14ac:dyDescent="0.35">
      <c r="D232" s="16"/>
      <c r="E232" s="16"/>
      <c r="F232" s="16"/>
      <c r="G232" s="16"/>
      <c r="H232" s="34"/>
    </row>
    <row r="234" spans="4:8" ht="15" customHeight="1" x14ac:dyDescent="0.35">
      <c r="D234" s="16"/>
      <c r="E234" s="16"/>
      <c r="F234" s="16"/>
      <c r="G234" s="16"/>
      <c r="H234" s="34"/>
    </row>
    <row r="236" spans="4:8" ht="15" customHeight="1" x14ac:dyDescent="0.35">
      <c r="D236" s="16"/>
      <c r="E236" s="16"/>
      <c r="F236" s="16"/>
      <c r="G236" s="16"/>
      <c r="H236" s="34"/>
    </row>
    <row r="237" spans="4:8" ht="15" customHeight="1" x14ac:dyDescent="0.35">
      <c r="D237" s="16"/>
      <c r="E237" s="16"/>
      <c r="F237" s="16"/>
      <c r="G237" s="16"/>
      <c r="H237" s="34"/>
    </row>
    <row r="239" spans="4:8" ht="15" customHeight="1" x14ac:dyDescent="0.35">
      <c r="D239" s="16"/>
      <c r="E239" s="16"/>
      <c r="F239" s="16"/>
      <c r="G239" s="16"/>
      <c r="H239" s="34"/>
    </row>
    <row r="240" spans="4:8" ht="15" customHeight="1" x14ac:dyDescent="0.35">
      <c r="D240" s="16"/>
      <c r="E240" s="16"/>
      <c r="F240" s="16"/>
      <c r="G240" s="16"/>
      <c r="H240" s="34"/>
    </row>
    <row r="241" spans="4:9" ht="15" customHeight="1" x14ac:dyDescent="0.35">
      <c r="D241" s="16"/>
      <c r="E241" s="16"/>
      <c r="F241" s="16"/>
      <c r="G241" s="16"/>
      <c r="H241" s="34"/>
    </row>
    <row r="243" spans="4:9" ht="15" customHeight="1" x14ac:dyDescent="0.35">
      <c r="D243" s="16"/>
      <c r="E243" s="16"/>
      <c r="F243" s="16"/>
      <c r="G243" s="16"/>
      <c r="H243" s="34"/>
    </row>
    <row r="245" spans="4:9" ht="15" customHeight="1" x14ac:dyDescent="0.35">
      <c r="D245" s="16"/>
      <c r="E245" s="16"/>
      <c r="F245" s="16"/>
      <c r="G245" s="16"/>
      <c r="H245" s="34"/>
    </row>
    <row r="246" spans="4:9" ht="15" customHeight="1" x14ac:dyDescent="0.35">
      <c r="D246" s="16"/>
      <c r="E246" s="16"/>
      <c r="F246" s="16"/>
      <c r="G246" s="16"/>
      <c r="H246" s="34"/>
    </row>
    <row r="248" spans="4:9" ht="15" customHeight="1" x14ac:dyDescent="0.35">
      <c r="D248" s="16"/>
      <c r="E248" s="16"/>
      <c r="F248" s="16"/>
      <c r="G248" s="16"/>
      <c r="H248" s="34"/>
    </row>
    <row r="249" spans="4:9" ht="15" customHeight="1" x14ac:dyDescent="0.35">
      <c r="D249" s="16"/>
      <c r="E249" s="16"/>
      <c r="F249" s="16"/>
      <c r="G249" s="16"/>
      <c r="H249" s="34"/>
    </row>
    <row r="252" spans="4:9" ht="15" customHeight="1" x14ac:dyDescent="0.35">
      <c r="D252" s="16"/>
      <c r="E252" s="16"/>
      <c r="F252" s="16"/>
      <c r="G252" s="16"/>
      <c r="H252" s="34"/>
    </row>
    <row r="254" spans="4:9" ht="15" customHeight="1" x14ac:dyDescent="0.35">
      <c r="D254" s="16"/>
      <c r="E254" s="16"/>
      <c r="F254" s="16"/>
      <c r="G254" s="16"/>
      <c r="H254" s="34"/>
      <c r="I254" s="16"/>
    </row>
    <row r="255" spans="4:9" ht="15" customHeight="1" x14ac:dyDescent="0.35">
      <c r="D255" s="16"/>
      <c r="E255" s="16"/>
      <c r="F255" s="16"/>
      <c r="G255" s="16"/>
      <c r="H255" s="34"/>
    </row>
    <row r="258" spans="4:9" ht="15" customHeight="1" x14ac:dyDescent="0.35">
      <c r="D258" s="16"/>
      <c r="E258" s="16"/>
      <c r="F258" s="16"/>
      <c r="G258" s="16"/>
      <c r="H258" s="34"/>
    </row>
    <row r="259" spans="4:9" ht="15" customHeight="1" x14ac:dyDescent="0.35">
      <c r="D259" s="16"/>
      <c r="E259" s="16"/>
      <c r="F259" s="16"/>
      <c r="G259" s="16"/>
      <c r="H259" s="34"/>
    </row>
    <row r="264" spans="4:9" ht="15" customHeight="1" x14ac:dyDescent="0.35">
      <c r="D264" s="16"/>
      <c r="E264" s="16"/>
      <c r="F264" s="16"/>
      <c r="G264" s="16"/>
      <c r="H264" s="34"/>
    </row>
    <row r="265" spans="4:9" ht="15" customHeight="1" x14ac:dyDescent="0.35">
      <c r="D265" s="16"/>
      <c r="E265" s="16"/>
      <c r="F265" s="16"/>
      <c r="G265" s="16"/>
      <c r="H265" s="34"/>
    </row>
    <row r="266" spans="4:9" ht="15" customHeight="1" x14ac:dyDescent="0.35">
      <c r="D266" s="16"/>
      <c r="E266" s="16"/>
      <c r="F266" s="16"/>
      <c r="G266" s="16"/>
      <c r="H266" s="34"/>
    </row>
    <row r="269" spans="4:9" ht="15" customHeight="1" x14ac:dyDescent="0.35">
      <c r="D269" s="16"/>
      <c r="E269" s="16"/>
      <c r="F269" s="16"/>
      <c r="G269" s="16"/>
      <c r="H269" s="34"/>
    </row>
    <row r="270" spans="4:9" ht="15" customHeight="1" x14ac:dyDescent="0.35">
      <c r="D270" s="16"/>
      <c r="E270" s="16"/>
      <c r="F270" s="16"/>
      <c r="G270" s="16"/>
      <c r="H270" s="34"/>
      <c r="I270" s="16"/>
    </row>
    <row r="271" spans="4:9" ht="15" customHeight="1" x14ac:dyDescent="0.35">
      <c r="D271" s="16"/>
      <c r="E271" s="16"/>
      <c r="F271" s="16"/>
      <c r="G271" s="16"/>
      <c r="H271" s="34"/>
    </row>
    <row r="272" spans="4:9" ht="15" customHeight="1" x14ac:dyDescent="0.35">
      <c r="D272" s="16"/>
      <c r="E272" s="16"/>
      <c r="F272" s="16"/>
      <c r="G272" s="16"/>
      <c r="H272" s="34"/>
    </row>
    <row r="274" spans="4:9" ht="15" customHeight="1" x14ac:dyDescent="0.35">
      <c r="D274" s="16"/>
      <c r="E274" s="16"/>
      <c r="F274" s="16"/>
      <c r="G274" s="16"/>
      <c r="H274" s="34"/>
      <c r="I274" s="16"/>
    </row>
    <row r="275" spans="4:9" ht="15" customHeight="1" x14ac:dyDescent="0.35">
      <c r="D275" s="16"/>
      <c r="E275" s="16"/>
      <c r="F275" s="16"/>
      <c r="G275" s="16"/>
      <c r="H275" s="34"/>
    </row>
    <row r="276" spans="4:9" ht="15" customHeight="1" x14ac:dyDescent="0.35">
      <c r="D276" s="16"/>
      <c r="E276" s="16"/>
      <c r="F276" s="16"/>
      <c r="G276" s="16"/>
      <c r="H276" s="34"/>
    </row>
    <row r="277" spans="4:9" ht="15" customHeight="1" x14ac:dyDescent="0.35">
      <c r="D277" s="16"/>
      <c r="E277" s="16"/>
      <c r="F277" s="16"/>
      <c r="G277" s="16"/>
      <c r="H277" s="34"/>
    </row>
    <row r="278" spans="4:9" ht="15" customHeight="1" x14ac:dyDescent="0.35">
      <c r="D278" s="16"/>
      <c r="E278" s="16"/>
      <c r="F278" s="16"/>
      <c r="G278" s="16"/>
      <c r="H278" s="34"/>
    </row>
    <row r="281" spans="4:9" ht="15" customHeight="1" x14ac:dyDescent="0.35">
      <c r="D281" s="16"/>
      <c r="E281" s="16"/>
      <c r="F281" s="16"/>
      <c r="G281" s="16"/>
      <c r="H281" s="34"/>
    </row>
    <row r="282" spans="4:9" ht="15" customHeight="1" x14ac:dyDescent="0.35">
      <c r="D282" s="16"/>
      <c r="E282" s="16"/>
      <c r="F282" s="16"/>
      <c r="G282" s="16"/>
      <c r="H282" s="34"/>
    </row>
    <row r="283" spans="4:9" ht="15" customHeight="1" x14ac:dyDescent="0.35">
      <c r="D283" s="16"/>
      <c r="E283" s="16"/>
      <c r="F283" s="16"/>
      <c r="G283" s="16"/>
      <c r="H283" s="34"/>
    </row>
    <row r="284" spans="4:9" ht="15" customHeight="1" x14ac:dyDescent="0.35">
      <c r="D284" s="16"/>
      <c r="E284" s="16"/>
      <c r="F284" s="16"/>
      <c r="G284" s="16"/>
      <c r="H284" s="34"/>
    </row>
    <row r="285" spans="4:9" ht="15" customHeight="1" x14ac:dyDescent="0.35">
      <c r="D285" s="16"/>
      <c r="E285" s="16"/>
      <c r="F285" s="16"/>
      <c r="G285" s="16"/>
      <c r="H285" s="34"/>
    </row>
    <row r="288" spans="4:9" ht="15" customHeight="1" x14ac:dyDescent="0.35">
      <c r="D288" s="16"/>
      <c r="E288" s="16"/>
      <c r="F288" s="16"/>
      <c r="G288" s="16"/>
      <c r="H288" s="34"/>
    </row>
    <row r="289" spans="4:9" ht="15" customHeight="1" x14ac:dyDescent="0.35">
      <c r="D289" s="16"/>
      <c r="E289" s="16"/>
      <c r="F289" s="16"/>
      <c r="G289" s="16"/>
      <c r="H289" s="34"/>
    </row>
    <row r="290" spans="4:9" ht="15" customHeight="1" x14ac:dyDescent="0.35">
      <c r="D290" s="16"/>
      <c r="E290" s="16"/>
      <c r="F290" s="16"/>
      <c r="G290" s="16"/>
      <c r="H290" s="34"/>
    </row>
    <row r="291" spans="4:9" ht="15" customHeight="1" x14ac:dyDescent="0.35">
      <c r="D291" s="16"/>
      <c r="E291" s="16"/>
      <c r="F291" s="16"/>
      <c r="G291" s="16"/>
      <c r="H291" s="34"/>
    </row>
    <row r="292" spans="4:9" ht="15" customHeight="1" x14ac:dyDescent="0.35">
      <c r="D292" s="16"/>
      <c r="E292" s="16"/>
      <c r="F292" s="16"/>
      <c r="G292" s="16"/>
      <c r="H292" s="34"/>
    </row>
    <row r="293" spans="4:9" ht="15" customHeight="1" x14ac:dyDescent="0.35">
      <c r="D293" s="16"/>
      <c r="E293" s="16"/>
      <c r="F293" s="16"/>
      <c r="G293" s="16"/>
      <c r="H293" s="34"/>
    </row>
    <row r="294" spans="4:9" ht="15" customHeight="1" x14ac:dyDescent="0.35">
      <c r="D294" s="16"/>
      <c r="E294" s="16"/>
      <c r="F294" s="16"/>
      <c r="G294" s="16"/>
      <c r="H294" s="34"/>
    </row>
    <row r="297" spans="4:9" ht="15" customHeight="1" x14ac:dyDescent="0.35">
      <c r="D297" s="16"/>
      <c r="E297" s="16"/>
      <c r="F297" s="16"/>
      <c r="G297" s="16"/>
      <c r="H297" s="34"/>
    </row>
    <row r="298" spans="4:9" ht="15" customHeight="1" x14ac:dyDescent="0.35">
      <c r="D298" s="16"/>
      <c r="E298" s="16"/>
      <c r="F298" s="16"/>
      <c r="G298" s="16"/>
      <c r="H298" s="34"/>
    </row>
    <row r="300" spans="4:9" ht="15" customHeight="1" x14ac:dyDescent="0.35">
      <c r="D300" s="16"/>
      <c r="E300" s="16"/>
      <c r="F300" s="16"/>
      <c r="G300" s="16"/>
      <c r="H300" s="34"/>
    </row>
    <row r="301" spans="4:9" ht="15" customHeight="1" x14ac:dyDescent="0.35">
      <c r="D301" s="16"/>
      <c r="E301" s="16"/>
      <c r="F301" s="16"/>
      <c r="G301" s="16"/>
      <c r="H301" s="34"/>
      <c r="I301" s="16"/>
    </row>
    <row r="302" spans="4:9" ht="15" customHeight="1" x14ac:dyDescent="0.35">
      <c r="D302" s="16"/>
      <c r="E302" s="16"/>
      <c r="F302" s="16"/>
      <c r="G302" s="16"/>
      <c r="H302" s="34"/>
      <c r="I302" s="16"/>
    </row>
    <row r="303" spans="4:9" ht="15" customHeight="1" x14ac:dyDescent="0.35">
      <c r="D303" s="16"/>
      <c r="E303" s="16"/>
      <c r="F303" s="16"/>
      <c r="G303" s="16"/>
      <c r="H303" s="34"/>
    </row>
    <row r="304" spans="4:9" ht="15" customHeight="1" x14ac:dyDescent="0.35">
      <c r="D304" s="16"/>
      <c r="E304" s="16"/>
      <c r="F304" s="16"/>
      <c r="G304" s="16"/>
      <c r="H304" s="34"/>
    </row>
    <row r="305" spans="4:8" ht="15" customHeight="1" x14ac:dyDescent="0.35">
      <c r="D305" s="16"/>
      <c r="E305" s="16"/>
      <c r="F305" s="16"/>
      <c r="G305" s="16"/>
      <c r="H305" s="34"/>
    </row>
    <row r="306" spans="4:8" ht="15" customHeight="1" x14ac:dyDescent="0.35">
      <c r="D306" s="16"/>
      <c r="E306" s="16"/>
      <c r="F306" s="16"/>
      <c r="G306" s="16"/>
      <c r="H306" s="34"/>
    </row>
    <row r="308" spans="4:8" ht="15" customHeight="1" x14ac:dyDescent="0.35">
      <c r="D308" s="16"/>
      <c r="E308" s="16"/>
      <c r="F308" s="16"/>
      <c r="G308" s="16"/>
      <c r="H308" s="34"/>
    </row>
    <row r="309" spans="4:8" ht="15" customHeight="1" x14ac:dyDescent="0.35">
      <c r="D309" s="16"/>
      <c r="E309" s="16"/>
      <c r="F309" s="16"/>
      <c r="G309" s="16"/>
      <c r="H309" s="34"/>
    </row>
    <row r="310" spans="4:8" ht="15" customHeight="1" x14ac:dyDescent="0.35">
      <c r="D310" s="16"/>
      <c r="E310" s="16"/>
      <c r="F310" s="16"/>
      <c r="G310" s="16"/>
      <c r="H310" s="34"/>
    </row>
    <row r="311" spans="4:8" ht="15" customHeight="1" x14ac:dyDescent="0.35">
      <c r="D311" s="16"/>
      <c r="E311" s="16"/>
      <c r="F311" s="16"/>
      <c r="G311" s="16"/>
      <c r="H311" s="34"/>
    </row>
    <row r="313" spans="4:8" ht="15" customHeight="1" x14ac:dyDescent="0.35">
      <c r="D313" s="16"/>
      <c r="E313" s="16"/>
      <c r="F313" s="16"/>
      <c r="G313" s="16"/>
      <c r="H313" s="34"/>
    </row>
    <row r="314" spans="4:8" ht="15" customHeight="1" x14ac:dyDescent="0.35">
      <c r="D314" s="16"/>
      <c r="E314" s="16"/>
      <c r="F314" s="16"/>
      <c r="G314" s="16"/>
      <c r="H314" s="34"/>
    </row>
    <row r="315" spans="4:8" ht="15" customHeight="1" x14ac:dyDescent="0.35">
      <c r="D315" s="16"/>
      <c r="E315" s="16"/>
      <c r="F315" s="16"/>
      <c r="G315" s="16"/>
      <c r="H315" s="34"/>
    </row>
    <row r="316" spans="4:8" ht="15" customHeight="1" x14ac:dyDescent="0.35">
      <c r="D316" s="16"/>
      <c r="E316" s="16"/>
      <c r="F316" s="16"/>
      <c r="G316" s="16"/>
      <c r="H316" s="34"/>
    </row>
    <row r="317" spans="4:8" ht="15" customHeight="1" x14ac:dyDescent="0.35">
      <c r="D317" s="16"/>
      <c r="E317" s="16"/>
      <c r="F317" s="16"/>
      <c r="G317" s="16"/>
      <c r="H317" s="34"/>
    </row>
    <row r="318" spans="4:8" ht="15" customHeight="1" x14ac:dyDescent="0.35">
      <c r="D318" s="16"/>
      <c r="E318" s="16"/>
      <c r="F318" s="16"/>
      <c r="G318" s="16"/>
      <c r="H318" s="34"/>
    </row>
    <row r="319" spans="4:8" ht="15" customHeight="1" x14ac:dyDescent="0.35">
      <c r="D319" s="16"/>
      <c r="E319" s="16"/>
      <c r="F319" s="16"/>
      <c r="G319" s="16"/>
      <c r="H319" s="34"/>
    </row>
    <row r="320" spans="4:8" ht="15" customHeight="1" x14ac:dyDescent="0.35">
      <c r="D320" s="16"/>
      <c r="E320" s="16"/>
      <c r="F320" s="16"/>
      <c r="G320" s="16"/>
      <c r="H320" s="34"/>
    </row>
    <row r="322" spans="4:8" ht="15" customHeight="1" x14ac:dyDescent="0.35">
      <c r="D322" s="16"/>
      <c r="E322" s="16"/>
      <c r="F322" s="16"/>
      <c r="G322" s="16"/>
      <c r="H322" s="34"/>
    </row>
    <row r="323" spans="4:8" ht="15" customHeight="1" x14ac:dyDescent="0.35">
      <c r="D323" s="16"/>
      <c r="E323" s="16"/>
      <c r="F323" s="16"/>
      <c r="G323" s="16"/>
      <c r="H323" s="34"/>
    </row>
    <row r="325" spans="4:8" ht="15" customHeight="1" x14ac:dyDescent="0.35">
      <c r="D325" s="16"/>
      <c r="E325" s="16"/>
      <c r="F325" s="16"/>
      <c r="G325" s="16"/>
      <c r="H325" s="34"/>
    </row>
    <row r="326" spans="4:8" ht="15" customHeight="1" x14ac:dyDescent="0.35">
      <c r="D326" s="16"/>
      <c r="E326" s="16"/>
      <c r="F326" s="16"/>
      <c r="G326" s="16"/>
      <c r="H326" s="34"/>
    </row>
    <row r="327" spans="4:8" ht="15" customHeight="1" x14ac:dyDescent="0.35">
      <c r="D327" s="16"/>
      <c r="E327" s="16"/>
      <c r="F327" s="16"/>
      <c r="G327" s="16"/>
      <c r="H327" s="34"/>
    </row>
    <row r="328" spans="4:8" ht="15" customHeight="1" x14ac:dyDescent="0.35">
      <c r="D328" s="16"/>
      <c r="E328" s="16"/>
      <c r="F328" s="16"/>
      <c r="G328" s="16"/>
      <c r="H328" s="34"/>
    </row>
    <row r="329" spans="4:8" ht="15" customHeight="1" x14ac:dyDescent="0.35">
      <c r="D329" s="16"/>
      <c r="E329" s="16"/>
      <c r="F329" s="16"/>
      <c r="G329" s="16"/>
      <c r="H329" s="34"/>
    </row>
    <row r="330" spans="4:8" ht="15" customHeight="1" x14ac:dyDescent="0.35">
      <c r="D330" s="16"/>
      <c r="E330" s="16"/>
      <c r="F330" s="16"/>
      <c r="G330" s="16"/>
      <c r="H330" s="34"/>
    </row>
    <row r="331" spans="4:8" ht="15" customHeight="1" x14ac:dyDescent="0.35">
      <c r="D331" s="16"/>
      <c r="E331" s="16"/>
      <c r="F331" s="16"/>
      <c r="G331" s="16"/>
      <c r="H331" s="34"/>
    </row>
    <row r="334" spans="4:8" ht="15" customHeight="1" x14ac:dyDescent="0.35">
      <c r="D334" s="16"/>
      <c r="E334" s="16"/>
      <c r="F334" s="16"/>
      <c r="G334" s="16"/>
      <c r="H334" s="34"/>
    </row>
    <row r="335" spans="4:8" ht="15" customHeight="1" x14ac:dyDescent="0.35">
      <c r="D335" s="16"/>
      <c r="E335" s="16"/>
      <c r="F335" s="16"/>
      <c r="G335" s="16"/>
      <c r="H335" s="34"/>
    </row>
    <row r="336" spans="4:8" ht="15" customHeight="1" x14ac:dyDescent="0.35">
      <c r="D336" s="16"/>
      <c r="E336" s="16"/>
      <c r="F336" s="16"/>
      <c r="G336" s="16"/>
      <c r="H336" s="34"/>
    </row>
    <row r="340" spans="4:9" ht="15" customHeight="1" x14ac:dyDescent="0.35">
      <c r="D340" s="16"/>
      <c r="E340" s="16"/>
      <c r="F340" s="16"/>
      <c r="G340" s="16"/>
      <c r="H340" s="34"/>
    </row>
    <row r="341" spans="4:9" ht="15" customHeight="1" x14ac:dyDescent="0.35">
      <c r="D341" s="16"/>
      <c r="E341" s="16"/>
      <c r="F341" s="16"/>
      <c r="G341" s="16"/>
      <c r="H341" s="34"/>
    </row>
    <row r="342" spans="4:9" ht="15" customHeight="1" x14ac:dyDescent="0.35">
      <c r="D342" s="16"/>
      <c r="E342" s="16"/>
      <c r="F342" s="16"/>
      <c r="G342" s="16"/>
      <c r="H342" s="34"/>
    </row>
    <row r="343" spans="4:9" ht="15" customHeight="1" x14ac:dyDescent="0.35">
      <c r="D343" s="16"/>
      <c r="E343" s="16"/>
      <c r="F343" s="16"/>
      <c r="G343" s="16"/>
      <c r="H343" s="34"/>
    </row>
    <row r="344" spans="4:9" ht="15" customHeight="1" x14ac:dyDescent="0.35">
      <c r="D344" s="16"/>
      <c r="E344" s="16"/>
      <c r="F344" s="16"/>
      <c r="G344" s="16"/>
      <c r="H344" s="34"/>
      <c r="I344" s="16"/>
    </row>
    <row r="345" spans="4:9" ht="15" customHeight="1" x14ac:dyDescent="0.35">
      <c r="D345" s="16"/>
      <c r="E345" s="16"/>
      <c r="F345" s="16"/>
      <c r="G345" s="16"/>
      <c r="H345" s="34"/>
    </row>
    <row r="346" spans="4:9" ht="15" customHeight="1" x14ac:dyDescent="0.35">
      <c r="D346" s="16"/>
      <c r="E346" s="16"/>
      <c r="F346" s="16"/>
      <c r="G346" s="16"/>
      <c r="H346" s="34"/>
    </row>
    <row r="347" spans="4:9" ht="15" customHeight="1" x14ac:dyDescent="0.35">
      <c r="D347" s="16"/>
      <c r="E347" s="16"/>
      <c r="F347" s="16"/>
      <c r="G347" s="16"/>
      <c r="H347" s="34"/>
    </row>
    <row r="350" spans="4:9" ht="15" customHeight="1" x14ac:dyDescent="0.35">
      <c r="D350" s="16"/>
      <c r="E350" s="16"/>
      <c r="F350" s="16"/>
      <c r="G350" s="16"/>
      <c r="H350" s="34"/>
    </row>
    <row r="351" spans="4:9" ht="15" customHeight="1" x14ac:dyDescent="0.35">
      <c r="D351" s="16"/>
      <c r="E351" s="16"/>
      <c r="F351" s="16"/>
      <c r="G351" s="16"/>
      <c r="H351" s="34"/>
    </row>
    <row r="352" spans="4:9" ht="15" customHeight="1" x14ac:dyDescent="0.35">
      <c r="D352" s="16"/>
      <c r="E352" s="16"/>
      <c r="F352" s="16"/>
      <c r="G352" s="16"/>
      <c r="H352" s="34"/>
    </row>
    <row r="353" spans="4:8" ht="15" customHeight="1" x14ac:dyDescent="0.35">
      <c r="D353" s="16"/>
      <c r="E353" s="16"/>
      <c r="F353" s="16"/>
      <c r="G353" s="16"/>
      <c r="H353" s="34"/>
    </row>
    <row r="354" spans="4:8" ht="15" customHeight="1" x14ac:dyDescent="0.35">
      <c r="D354" s="16"/>
      <c r="E354" s="16"/>
      <c r="F354" s="16"/>
      <c r="G354" s="16"/>
      <c r="H354" s="34"/>
    </row>
    <row r="358" spans="4:8" ht="15" customHeight="1" x14ac:dyDescent="0.35">
      <c r="D358" s="16"/>
      <c r="E358" s="16"/>
      <c r="F358" s="16"/>
      <c r="G358" s="16"/>
      <c r="H358" s="34"/>
    </row>
    <row r="359" spans="4:8" ht="15" customHeight="1" x14ac:dyDescent="0.35">
      <c r="D359" s="16"/>
      <c r="E359" s="16"/>
      <c r="F359" s="16"/>
      <c r="G359" s="16"/>
      <c r="H359" s="34"/>
    </row>
    <row r="361" spans="4:8" ht="15" customHeight="1" x14ac:dyDescent="0.35">
      <c r="D361" s="16"/>
      <c r="E361" s="16"/>
      <c r="F361" s="16"/>
      <c r="G361" s="16"/>
      <c r="H361" s="34"/>
    </row>
    <row r="362" spans="4:8" ht="15" customHeight="1" x14ac:dyDescent="0.35">
      <c r="D362" s="16"/>
      <c r="E362" s="16"/>
      <c r="F362" s="16"/>
      <c r="G362" s="16"/>
      <c r="H362" s="34"/>
    </row>
    <row r="363" spans="4:8" ht="15" customHeight="1" x14ac:dyDescent="0.35">
      <c r="D363" s="16"/>
      <c r="E363" s="16"/>
      <c r="F363" s="16"/>
      <c r="G363" s="16"/>
      <c r="H363" s="34"/>
    </row>
    <row r="364" spans="4:8" ht="15" customHeight="1" x14ac:dyDescent="0.35">
      <c r="D364" s="16"/>
      <c r="E364" s="16"/>
      <c r="F364" s="16"/>
      <c r="G364" s="16"/>
      <c r="H364" s="34"/>
    </row>
    <row r="365" spans="4:8" ht="15" customHeight="1" x14ac:dyDescent="0.35">
      <c r="D365" s="16"/>
      <c r="E365" s="16"/>
      <c r="F365" s="16"/>
      <c r="G365" s="16"/>
      <c r="H365" s="34"/>
    </row>
    <row r="368" spans="4:8" ht="15" customHeight="1" x14ac:dyDescent="0.35">
      <c r="D368" s="16"/>
      <c r="E368" s="16"/>
      <c r="F368" s="16"/>
      <c r="G368" s="16"/>
      <c r="H368" s="34"/>
    </row>
    <row r="369" spans="4:8" ht="15" customHeight="1" x14ac:dyDescent="0.35">
      <c r="D369" s="16"/>
      <c r="E369" s="16"/>
      <c r="F369" s="16"/>
      <c r="G369" s="16"/>
      <c r="H369" s="34"/>
    </row>
    <row r="370" spans="4:8" ht="15" customHeight="1" x14ac:dyDescent="0.35">
      <c r="D370" s="16"/>
      <c r="E370" s="16"/>
      <c r="F370" s="16"/>
      <c r="G370" s="16"/>
      <c r="H370" s="34"/>
    </row>
    <row r="371" spans="4:8" ht="15" customHeight="1" x14ac:dyDescent="0.35">
      <c r="D371" s="16"/>
      <c r="E371" s="16"/>
      <c r="F371" s="16"/>
      <c r="G371" s="16"/>
      <c r="H371" s="34"/>
    </row>
    <row r="372" spans="4:8" ht="15" customHeight="1" x14ac:dyDescent="0.35">
      <c r="D372" s="16"/>
      <c r="E372" s="16"/>
      <c r="F372" s="16"/>
      <c r="G372" s="16"/>
      <c r="H372" s="34"/>
    </row>
    <row r="373" spans="4:8" ht="15" customHeight="1" x14ac:dyDescent="0.35">
      <c r="D373" s="16"/>
      <c r="E373" s="16"/>
      <c r="F373" s="16"/>
      <c r="G373" s="16"/>
      <c r="H373" s="34"/>
    </row>
    <row r="376" spans="4:8" ht="15" customHeight="1" x14ac:dyDescent="0.35">
      <c r="D376" s="16"/>
      <c r="E376" s="16"/>
      <c r="F376" s="16"/>
      <c r="G376" s="16"/>
      <c r="H376" s="34"/>
    </row>
    <row r="377" spans="4:8" ht="15" customHeight="1" x14ac:dyDescent="0.35">
      <c r="D377" s="16"/>
      <c r="E377" s="16"/>
      <c r="F377" s="16"/>
      <c r="G377" s="16"/>
      <c r="H377" s="34"/>
    </row>
    <row r="378" spans="4:8" ht="15" customHeight="1" x14ac:dyDescent="0.35">
      <c r="D378" s="16"/>
      <c r="E378" s="16"/>
      <c r="F378" s="16"/>
      <c r="G378" s="16"/>
      <c r="H378" s="34"/>
    </row>
    <row r="379" spans="4:8" ht="15" customHeight="1" x14ac:dyDescent="0.35">
      <c r="D379" s="16"/>
      <c r="E379" s="16"/>
      <c r="F379" s="16"/>
      <c r="G379" s="16"/>
      <c r="H379" s="34"/>
    </row>
    <row r="380" spans="4:8" ht="15" customHeight="1" x14ac:dyDescent="0.35">
      <c r="D380" s="16"/>
      <c r="E380" s="16"/>
      <c r="F380" s="16"/>
      <c r="G380" s="16"/>
      <c r="H380" s="34"/>
    </row>
    <row r="381" spans="4:8" ht="15" customHeight="1" x14ac:dyDescent="0.35">
      <c r="D381" s="16"/>
      <c r="E381" s="16"/>
      <c r="F381" s="16"/>
      <c r="G381" s="16"/>
      <c r="H381" s="34"/>
    </row>
    <row r="383" spans="4:8" ht="15" customHeight="1" x14ac:dyDescent="0.35">
      <c r="D383" s="16"/>
      <c r="E383" s="16"/>
      <c r="F383" s="16"/>
      <c r="G383" s="16"/>
      <c r="H383" s="34"/>
    </row>
    <row r="384" spans="4:8" ht="15" customHeight="1" x14ac:dyDescent="0.35">
      <c r="D384" s="16"/>
      <c r="E384" s="16"/>
      <c r="F384" s="16"/>
      <c r="G384" s="16"/>
      <c r="H384" s="34"/>
    </row>
    <row r="385" spans="4:8" ht="15" customHeight="1" x14ac:dyDescent="0.35">
      <c r="D385" s="16"/>
      <c r="E385" s="16"/>
      <c r="F385" s="16"/>
      <c r="G385" s="16"/>
      <c r="H385" s="34"/>
    </row>
    <row r="386" spans="4:8" ht="15" customHeight="1" x14ac:dyDescent="0.35">
      <c r="D386" s="16"/>
      <c r="E386" s="16"/>
      <c r="F386" s="16"/>
      <c r="G386" s="16"/>
      <c r="H386" s="34"/>
    </row>
    <row r="388" spans="4:8" ht="15" customHeight="1" x14ac:dyDescent="0.35">
      <c r="D388" s="16"/>
      <c r="E388" s="16"/>
      <c r="F388" s="16"/>
      <c r="G388" s="16"/>
      <c r="H388" s="34"/>
    </row>
    <row r="389" spans="4:8" ht="15" customHeight="1" x14ac:dyDescent="0.35">
      <c r="D389" s="16"/>
      <c r="E389" s="16"/>
      <c r="F389" s="16"/>
      <c r="G389" s="16"/>
      <c r="H389" s="34"/>
    </row>
    <row r="390" spans="4:8" ht="15" customHeight="1" x14ac:dyDescent="0.35">
      <c r="D390" s="16"/>
      <c r="E390" s="16"/>
      <c r="F390" s="16"/>
      <c r="G390" s="16"/>
      <c r="H390" s="34"/>
    </row>
    <row r="391" spans="4:8" ht="15" customHeight="1" x14ac:dyDescent="0.35">
      <c r="D391" s="16"/>
      <c r="E391" s="16"/>
      <c r="F391" s="16"/>
      <c r="G391" s="16"/>
      <c r="H391" s="34"/>
    </row>
    <row r="392" spans="4:8" ht="15" customHeight="1" x14ac:dyDescent="0.35">
      <c r="D392" s="16"/>
      <c r="E392" s="16"/>
      <c r="F392" s="16"/>
      <c r="G392" s="16"/>
      <c r="H392" s="34"/>
    </row>
    <row r="393" spans="4:8" ht="15" customHeight="1" x14ac:dyDescent="0.35">
      <c r="D393" s="16"/>
      <c r="E393" s="16"/>
      <c r="F393" s="16"/>
      <c r="G393" s="16"/>
      <c r="H393" s="34"/>
    </row>
    <row r="394" spans="4:8" ht="15" customHeight="1" x14ac:dyDescent="0.35">
      <c r="D394" s="16"/>
      <c r="E394" s="16"/>
      <c r="F394" s="16"/>
      <c r="G394" s="16"/>
      <c r="H394" s="34"/>
    </row>
    <row r="395" spans="4:8" ht="15" customHeight="1" x14ac:dyDescent="0.35">
      <c r="D395" s="16"/>
      <c r="E395" s="16"/>
      <c r="F395" s="16"/>
      <c r="G395" s="16"/>
      <c r="H395" s="34"/>
    </row>
    <row r="398" spans="4:8" ht="15" customHeight="1" x14ac:dyDescent="0.35">
      <c r="D398" s="16"/>
      <c r="E398" s="16"/>
      <c r="F398" s="16"/>
      <c r="G398" s="16"/>
      <c r="H398" s="34"/>
    </row>
    <row r="399" spans="4:8" ht="15" customHeight="1" x14ac:dyDescent="0.35">
      <c r="D399" s="16"/>
      <c r="E399" s="16"/>
      <c r="F399" s="16"/>
      <c r="G399" s="16"/>
      <c r="H399" s="34"/>
    </row>
    <row r="400" spans="4:8" ht="15" customHeight="1" x14ac:dyDescent="0.35">
      <c r="D400" s="16"/>
      <c r="E400" s="16"/>
      <c r="F400" s="16"/>
      <c r="G400" s="16"/>
      <c r="H400" s="34"/>
    </row>
    <row r="401" spans="4:8" ht="15" customHeight="1" x14ac:dyDescent="0.35">
      <c r="D401" s="16"/>
      <c r="E401" s="16"/>
      <c r="F401" s="16"/>
      <c r="G401" s="16"/>
      <c r="H401" s="34"/>
    </row>
    <row r="402" spans="4:8" ht="15" customHeight="1" x14ac:dyDescent="0.35">
      <c r="D402" s="16"/>
      <c r="E402" s="16"/>
      <c r="F402" s="16"/>
      <c r="G402" s="16"/>
      <c r="H402" s="34"/>
    </row>
    <row r="403" spans="4:8" ht="15" customHeight="1" x14ac:dyDescent="0.35">
      <c r="D403" s="16"/>
      <c r="E403" s="16"/>
      <c r="F403" s="16"/>
      <c r="G403" s="16"/>
      <c r="H403" s="34"/>
    </row>
    <row r="404" spans="4:8" ht="15" customHeight="1" x14ac:dyDescent="0.35">
      <c r="D404" s="16"/>
      <c r="E404" s="16"/>
      <c r="F404" s="16"/>
      <c r="G404" s="16"/>
      <c r="H404" s="34"/>
    </row>
    <row r="405" spans="4:8" ht="15" customHeight="1" x14ac:dyDescent="0.35">
      <c r="D405" s="16"/>
      <c r="E405" s="16"/>
      <c r="F405" s="16"/>
      <c r="G405" s="16"/>
      <c r="H405" s="34"/>
    </row>
    <row r="406" spans="4:8" ht="15" customHeight="1" x14ac:dyDescent="0.35">
      <c r="D406" s="16"/>
      <c r="E406" s="16"/>
      <c r="F406" s="16"/>
      <c r="G406" s="16"/>
      <c r="H406" s="34"/>
    </row>
    <row r="409" spans="4:8" ht="15" customHeight="1" x14ac:dyDescent="0.35">
      <c r="D409" s="16"/>
      <c r="E409" s="16"/>
      <c r="F409" s="16"/>
      <c r="G409" s="16"/>
      <c r="H409" s="34"/>
    </row>
    <row r="410" spans="4:8" ht="15" customHeight="1" x14ac:dyDescent="0.35">
      <c r="D410" s="16"/>
      <c r="E410" s="16"/>
      <c r="F410" s="16"/>
      <c r="G410" s="16"/>
      <c r="H410" s="34"/>
    </row>
    <row r="411" spans="4:8" ht="15" customHeight="1" x14ac:dyDescent="0.35">
      <c r="D411" s="16"/>
      <c r="E411" s="16"/>
      <c r="F411" s="16"/>
      <c r="G411" s="16"/>
      <c r="H411" s="34"/>
    </row>
    <row r="414" spans="4:8" ht="15" customHeight="1" x14ac:dyDescent="0.35">
      <c r="D414" s="16"/>
      <c r="E414" s="16"/>
      <c r="F414" s="16"/>
      <c r="G414" s="16"/>
      <c r="H414" s="34"/>
    </row>
    <row r="415" spans="4:8" ht="15" customHeight="1" x14ac:dyDescent="0.35">
      <c r="D415" s="16"/>
      <c r="E415" s="16"/>
      <c r="F415" s="16"/>
      <c r="G415" s="16"/>
      <c r="H415" s="34"/>
    </row>
    <row r="416" spans="4:8" ht="15" customHeight="1" x14ac:dyDescent="0.35">
      <c r="D416" s="16"/>
      <c r="E416" s="16"/>
      <c r="F416" s="16"/>
      <c r="G416" s="16"/>
      <c r="H416" s="34"/>
    </row>
    <row r="417" spans="4:8" ht="15" customHeight="1" x14ac:dyDescent="0.35">
      <c r="D417" s="16"/>
      <c r="E417" s="16"/>
      <c r="F417" s="16"/>
      <c r="G417" s="16"/>
      <c r="H417" s="34"/>
    </row>
    <row r="418" spans="4:8" ht="15" customHeight="1" x14ac:dyDescent="0.35">
      <c r="D418" s="16"/>
      <c r="E418" s="16"/>
      <c r="F418" s="16"/>
      <c r="G418" s="16"/>
      <c r="H418" s="34"/>
    </row>
    <row r="419" spans="4:8" ht="15" customHeight="1" x14ac:dyDescent="0.35">
      <c r="D419" s="16"/>
      <c r="E419" s="16"/>
      <c r="F419" s="16"/>
      <c r="G419" s="16"/>
      <c r="H419" s="34"/>
    </row>
    <row r="420" spans="4:8" ht="15" customHeight="1" x14ac:dyDescent="0.35">
      <c r="D420" s="16"/>
      <c r="E420" s="16"/>
      <c r="F420" s="16"/>
      <c r="G420" s="16"/>
      <c r="H420" s="34"/>
    </row>
    <row r="421" spans="4:8" ht="15" customHeight="1" x14ac:dyDescent="0.35">
      <c r="D421" s="16"/>
      <c r="E421" s="16"/>
      <c r="F421" s="16"/>
      <c r="G421" s="16"/>
      <c r="H421" s="34"/>
    </row>
    <row r="422" spans="4:8" ht="15" customHeight="1" x14ac:dyDescent="0.35">
      <c r="D422" s="16"/>
      <c r="E422" s="16"/>
      <c r="F422" s="16"/>
      <c r="G422" s="16"/>
      <c r="H422" s="34"/>
    </row>
    <row r="424" spans="4:8" ht="15" customHeight="1" x14ac:dyDescent="0.35">
      <c r="D424" s="16"/>
      <c r="E424" s="16"/>
      <c r="F424" s="16"/>
      <c r="G424" s="16"/>
      <c r="H424" s="34"/>
    </row>
    <row r="425" spans="4:8" ht="15" customHeight="1" x14ac:dyDescent="0.35">
      <c r="D425" s="16"/>
      <c r="E425" s="16"/>
      <c r="F425" s="16"/>
      <c r="G425" s="16"/>
      <c r="H425" s="34"/>
    </row>
    <row r="426" spans="4:8" ht="15" customHeight="1" x14ac:dyDescent="0.35">
      <c r="D426" s="16"/>
      <c r="E426" s="16"/>
      <c r="F426" s="16"/>
      <c r="G426" s="16"/>
      <c r="H426" s="34"/>
    </row>
    <row r="427" spans="4:8" ht="15" customHeight="1" x14ac:dyDescent="0.35">
      <c r="D427" s="16"/>
      <c r="E427" s="16"/>
      <c r="F427" s="16"/>
      <c r="G427" s="16"/>
      <c r="H427" s="34"/>
    </row>
    <row r="429" spans="4:8" ht="15" customHeight="1" x14ac:dyDescent="0.35">
      <c r="D429" s="16"/>
      <c r="E429" s="16"/>
      <c r="F429" s="16"/>
      <c r="G429" s="16"/>
      <c r="H429" s="34"/>
    </row>
    <row r="431" spans="4:8" ht="15" customHeight="1" x14ac:dyDescent="0.35">
      <c r="D431" s="16"/>
      <c r="E431" s="16"/>
      <c r="F431" s="16"/>
      <c r="G431" s="16"/>
      <c r="H431" s="34"/>
    </row>
    <row r="432" spans="4:8" ht="15" customHeight="1" x14ac:dyDescent="0.35">
      <c r="D432" s="16"/>
      <c r="E432" s="16"/>
      <c r="F432" s="16"/>
      <c r="G432" s="16"/>
      <c r="H432" s="34"/>
    </row>
    <row r="433" spans="4:9" ht="15" customHeight="1" x14ac:dyDescent="0.35">
      <c r="D433" s="16"/>
      <c r="E433" s="16"/>
      <c r="F433" s="16"/>
      <c r="G433" s="16"/>
      <c r="H433" s="34"/>
    </row>
    <row r="434" spans="4:9" ht="15" customHeight="1" x14ac:dyDescent="0.35">
      <c r="D434" s="16"/>
      <c r="E434" s="16"/>
      <c r="F434" s="16"/>
      <c r="G434" s="16"/>
      <c r="H434" s="34"/>
    </row>
    <row r="435" spans="4:9" ht="15" customHeight="1" x14ac:dyDescent="0.35">
      <c r="D435" s="16"/>
      <c r="E435" s="16"/>
      <c r="F435" s="16"/>
      <c r="G435" s="16"/>
      <c r="H435" s="34"/>
    </row>
    <row r="437" spans="4:9" ht="15" customHeight="1" x14ac:dyDescent="0.35">
      <c r="D437" s="16"/>
      <c r="E437" s="16"/>
      <c r="F437" s="16"/>
      <c r="G437" s="16"/>
      <c r="H437" s="34"/>
    </row>
    <row r="438" spans="4:9" ht="15" customHeight="1" x14ac:dyDescent="0.35">
      <c r="D438" s="16"/>
      <c r="E438" s="16"/>
      <c r="F438" s="16"/>
      <c r="G438" s="16"/>
      <c r="H438" s="34"/>
    </row>
    <row r="439" spans="4:9" ht="15" customHeight="1" x14ac:dyDescent="0.35">
      <c r="D439" s="16"/>
      <c r="E439" s="16"/>
      <c r="F439" s="16"/>
      <c r="G439" s="16"/>
      <c r="H439" s="34"/>
    </row>
    <row r="440" spans="4:9" ht="15" customHeight="1" x14ac:dyDescent="0.35">
      <c r="D440" s="16"/>
      <c r="E440" s="16"/>
      <c r="F440" s="16"/>
      <c r="G440" s="16"/>
      <c r="H440" s="34"/>
      <c r="I440" s="16"/>
    </row>
    <row r="441" spans="4:9" ht="15" customHeight="1" x14ac:dyDescent="0.35">
      <c r="D441" s="16"/>
      <c r="E441" s="16"/>
      <c r="F441" s="16"/>
      <c r="G441" s="16"/>
      <c r="H441" s="34"/>
    </row>
    <row r="442" spans="4:9" ht="15" customHeight="1" x14ac:dyDescent="0.35">
      <c r="D442" s="16"/>
      <c r="E442" s="16"/>
      <c r="F442" s="16"/>
      <c r="G442" s="16"/>
      <c r="H442" s="34"/>
    </row>
    <row r="444" spans="4:9" ht="15" customHeight="1" x14ac:dyDescent="0.35">
      <c r="D444" s="16"/>
      <c r="E444" s="16"/>
      <c r="F444" s="16"/>
      <c r="G444" s="16"/>
      <c r="H444" s="34"/>
    </row>
    <row r="445" spans="4:9" ht="15" customHeight="1" x14ac:dyDescent="0.35">
      <c r="D445" s="16"/>
      <c r="E445" s="16"/>
      <c r="F445" s="16"/>
      <c r="G445" s="16"/>
      <c r="H445" s="34"/>
    </row>
    <row r="446" spans="4:9" ht="15" customHeight="1" x14ac:dyDescent="0.35">
      <c r="D446" s="16"/>
      <c r="E446" s="16"/>
      <c r="F446" s="16"/>
      <c r="G446" s="16"/>
      <c r="H446" s="34"/>
    </row>
    <row r="448" spans="4:9" ht="15" customHeight="1" x14ac:dyDescent="0.35">
      <c r="D448" s="16"/>
      <c r="E448" s="16"/>
      <c r="F448" s="16"/>
      <c r="G448" s="16"/>
      <c r="H448" s="34"/>
    </row>
    <row r="449" spans="4:9" ht="15" customHeight="1" x14ac:dyDescent="0.35">
      <c r="D449" s="16"/>
      <c r="E449" s="16"/>
      <c r="F449" s="16"/>
      <c r="G449" s="16"/>
      <c r="H449" s="34"/>
    </row>
    <row r="450" spans="4:9" ht="15" customHeight="1" x14ac:dyDescent="0.35">
      <c r="D450" s="16"/>
      <c r="E450" s="16"/>
      <c r="F450" s="16"/>
      <c r="G450" s="16"/>
      <c r="H450" s="34"/>
    </row>
    <row r="451" spans="4:9" ht="15" customHeight="1" x14ac:dyDescent="0.35">
      <c r="D451" s="16"/>
      <c r="E451" s="16"/>
      <c r="F451" s="16"/>
      <c r="G451" s="16"/>
      <c r="H451" s="34"/>
    </row>
    <row r="452" spans="4:9" ht="15" customHeight="1" x14ac:dyDescent="0.35">
      <c r="D452" s="16"/>
      <c r="E452" s="16"/>
      <c r="F452" s="16"/>
      <c r="G452" s="16"/>
      <c r="H452" s="34"/>
    </row>
    <row r="453" spans="4:9" ht="15" customHeight="1" x14ac:dyDescent="0.35">
      <c r="D453" s="16"/>
      <c r="E453" s="16"/>
      <c r="F453" s="16"/>
      <c r="G453" s="16"/>
      <c r="H453" s="34"/>
    </row>
    <row r="454" spans="4:9" ht="15" customHeight="1" x14ac:dyDescent="0.35">
      <c r="D454" s="16"/>
      <c r="E454" s="16"/>
      <c r="F454" s="16"/>
      <c r="G454" s="16"/>
      <c r="H454" s="34"/>
    </row>
    <row r="455" spans="4:9" ht="15" customHeight="1" x14ac:dyDescent="0.35">
      <c r="D455" s="16"/>
      <c r="E455" s="16"/>
      <c r="F455" s="16"/>
      <c r="G455" s="16"/>
      <c r="H455" s="34"/>
    </row>
    <row r="456" spans="4:9" ht="15" customHeight="1" x14ac:dyDescent="0.35">
      <c r="D456" s="16"/>
      <c r="E456" s="16"/>
      <c r="F456" s="16"/>
      <c r="G456" s="16"/>
      <c r="H456" s="34"/>
    </row>
    <row r="457" spans="4:9" ht="15" customHeight="1" x14ac:dyDescent="0.35">
      <c r="D457" s="16"/>
      <c r="E457" s="16"/>
      <c r="F457" s="16"/>
      <c r="G457" s="16"/>
      <c r="H457" s="34"/>
      <c r="I457" s="16"/>
    </row>
    <row r="459" spans="4:9" ht="15" customHeight="1" x14ac:dyDescent="0.35">
      <c r="D459" s="16"/>
      <c r="E459" s="16"/>
      <c r="F459" s="16"/>
      <c r="G459" s="16"/>
      <c r="H459" s="34"/>
    </row>
    <row r="460" spans="4:9" ht="15" customHeight="1" x14ac:dyDescent="0.35">
      <c r="D460" s="16"/>
      <c r="E460" s="16"/>
      <c r="F460" s="16"/>
      <c r="G460" s="16"/>
      <c r="H460" s="34"/>
    </row>
    <row r="461" spans="4:9" ht="15" customHeight="1" x14ac:dyDescent="0.35">
      <c r="D461" s="16"/>
      <c r="E461" s="16"/>
      <c r="F461" s="16"/>
      <c r="G461" s="16"/>
      <c r="H461" s="34"/>
    </row>
    <row r="462" spans="4:9" ht="15" customHeight="1" x14ac:dyDescent="0.35">
      <c r="D462" s="16"/>
      <c r="E462" s="16"/>
      <c r="F462" s="16"/>
      <c r="G462" s="16"/>
      <c r="H462" s="34"/>
    </row>
    <row r="463" spans="4:9" ht="15" customHeight="1" x14ac:dyDescent="0.35">
      <c r="D463" s="16"/>
      <c r="E463" s="16"/>
      <c r="F463" s="16"/>
      <c r="G463" s="16"/>
      <c r="H463" s="34"/>
    </row>
    <row r="464" spans="4:9" ht="15" customHeight="1" x14ac:dyDescent="0.35">
      <c r="D464" s="16"/>
      <c r="E464" s="16"/>
      <c r="F464" s="16"/>
      <c r="G464" s="16"/>
      <c r="H464" s="34"/>
    </row>
    <row r="466" spans="4:9" ht="15" customHeight="1" x14ac:dyDescent="0.35">
      <c r="D466" s="16"/>
      <c r="E466" s="16"/>
      <c r="F466" s="16"/>
      <c r="G466" s="16"/>
      <c r="H466" s="34"/>
    </row>
    <row r="467" spans="4:9" ht="15" customHeight="1" x14ac:dyDescent="0.35">
      <c r="D467" s="16"/>
      <c r="E467" s="16"/>
      <c r="F467" s="16"/>
      <c r="G467" s="16"/>
      <c r="H467" s="34"/>
    </row>
    <row r="468" spans="4:9" ht="15" customHeight="1" x14ac:dyDescent="0.35">
      <c r="D468" s="16"/>
      <c r="E468" s="16"/>
      <c r="F468" s="16"/>
      <c r="G468" s="16"/>
      <c r="H468" s="34"/>
    </row>
    <row r="469" spans="4:9" ht="15" customHeight="1" x14ac:dyDescent="0.35">
      <c r="D469" s="16"/>
      <c r="E469" s="16"/>
      <c r="F469" s="16"/>
      <c r="G469" s="16"/>
      <c r="H469" s="34"/>
    </row>
    <row r="470" spans="4:9" ht="15" customHeight="1" x14ac:dyDescent="0.35">
      <c r="D470" s="16"/>
      <c r="E470" s="16"/>
      <c r="F470" s="16"/>
      <c r="G470" s="16"/>
      <c r="H470" s="34"/>
    </row>
    <row r="471" spans="4:9" ht="15" customHeight="1" x14ac:dyDescent="0.35">
      <c r="D471" s="16"/>
      <c r="E471" s="16"/>
      <c r="F471" s="16"/>
      <c r="G471" s="16"/>
      <c r="H471" s="34"/>
    </row>
    <row r="472" spans="4:9" ht="15" customHeight="1" x14ac:dyDescent="0.35">
      <c r="D472" s="16"/>
      <c r="E472" s="16"/>
      <c r="F472" s="16"/>
      <c r="G472" s="16"/>
      <c r="H472" s="34"/>
      <c r="I472" s="16"/>
    </row>
    <row r="473" spans="4:9" ht="15" customHeight="1" x14ac:dyDescent="0.35">
      <c r="D473" s="16"/>
      <c r="E473" s="16"/>
      <c r="F473" s="16"/>
      <c r="G473" s="16"/>
      <c r="H473" s="34"/>
    </row>
    <row r="474" spans="4:9" ht="15" customHeight="1" x14ac:dyDescent="0.35">
      <c r="D474" s="16"/>
      <c r="E474" s="16"/>
      <c r="F474" s="16"/>
      <c r="G474" s="16"/>
      <c r="H474" s="34"/>
    </row>
    <row r="475" spans="4:9" ht="15" customHeight="1" x14ac:dyDescent="0.35">
      <c r="D475" s="16"/>
      <c r="E475" s="16"/>
      <c r="F475" s="16"/>
      <c r="G475" s="16"/>
      <c r="H475" s="34"/>
    </row>
    <row r="476" spans="4:9" ht="15" customHeight="1" x14ac:dyDescent="0.35">
      <c r="D476" s="16"/>
      <c r="E476" s="16"/>
      <c r="F476" s="16"/>
      <c r="G476" s="16"/>
      <c r="H476" s="34"/>
    </row>
    <row r="477" spans="4:9" ht="15" customHeight="1" x14ac:dyDescent="0.35">
      <c r="D477" s="16"/>
      <c r="E477" s="16"/>
      <c r="F477" s="16"/>
      <c r="G477" s="16"/>
      <c r="H477" s="34"/>
    </row>
    <row r="479" spans="4:9" ht="15" customHeight="1" x14ac:dyDescent="0.35">
      <c r="D479" s="16"/>
      <c r="E479" s="16"/>
      <c r="F479" s="16"/>
      <c r="G479" s="16"/>
      <c r="H479" s="34"/>
    </row>
    <row r="480" spans="4:9" ht="15" customHeight="1" x14ac:dyDescent="0.35">
      <c r="D480" s="16"/>
      <c r="E480" s="16"/>
      <c r="F480" s="16"/>
      <c r="G480" s="16"/>
      <c r="H480" s="34"/>
    </row>
    <row r="482" spans="4:9" ht="15" customHeight="1" x14ac:dyDescent="0.35">
      <c r="D482" s="16"/>
      <c r="E482" s="16"/>
      <c r="F482" s="16"/>
      <c r="G482" s="16"/>
      <c r="H482" s="34"/>
    </row>
    <row r="488" spans="4:9" ht="15" customHeight="1" x14ac:dyDescent="0.35">
      <c r="D488" s="16"/>
      <c r="E488" s="16"/>
      <c r="F488" s="16"/>
      <c r="G488" s="16"/>
      <c r="H488" s="34"/>
    </row>
    <row r="489" spans="4:9" ht="15" customHeight="1" x14ac:dyDescent="0.35">
      <c r="D489" s="16"/>
      <c r="E489" s="16"/>
      <c r="F489" s="16"/>
      <c r="G489" s="16"/>
      <c r="H489" s="34"/>
    </row>
    <row r="490" spans="4:9" ht="15" customHeight="1" x14ac:dyDescent="0.35">
      <c r="D490" s="16"/>
      <c r="E490" s="16"/>
      <c r="F490" s="16"/>
      <c r="G490" s="16"/>
      <c r="H490" s="34"/>
    </row>
    <row r="491" spans="4:9" ht="15" customHeight="1" x14ac:dyDescent="0.35">
      <c r="D491" s="16"/>
      <c r="E491" s="16"/>
      <c r="F491" s="16"/>
      <c r="G491" s="16"/>
      <c r="H491" s="34"/>
    </row>
    <row r="492" spans="4:9" ht="15" customHeight="1" x14ac:dyDescent="0.35">
      <c r="D492" s="16"/>
      <c r="E492" s="16"/>
      <c r="F492" s="16"/>
      <c r="G492" s="16"/>
      <c r="H492" s="34"/>
    </row>
    <row r="493" spans="4:9" ht="15" customHeight="1" x14ac:dyDescent="0.35">
      <c r="I493" s="16"/>
    </row>
    <row r="494" spans="4:9" ht="15" customHeight="1" x14ac:dyDescent="0.35">
      <c r="D494" s="16"/>
      <c r="E494" s="16"/>
      <c r="F494" s="16"/>
      <c r="G494" s="16"/>
      <c r="H494" s="34"/>
    </row>
    <row r="495" spans="4:9" ht="15" customHeight="1" x14ac:dyDescent="0.35">
      <c r="D495" s="16"/>
      <c r="E495" s="16"/>
      <c r="F495" s="16"/>
      <c r="G495" s="16"/>
      <c r="H495" s="34"/>
    </row>
    <row r="496" spans="4:9" ht="15" customHeight="1" x14ac:dyDescent="0.35">
      <c r="D496" s="16"/>
      <c r="E496" s="16"/>
      <c r="F496" s="16"/>
      <c r="G496" s="16"/>
      <c r="H496" s="34"/>
    </row>
    <row r="498" spans="4:8" ht="15" customHeight="1" x14ac:dyDescent="0.35">
      <c r="D498" s="16"/>
      <c r="E498" s="16"/>
      <c r="F498" s="16"/>
      <c r="G498" s="16"/>
      <c r="H498" s="34"/>
    </row>
    <row r="499" spans="4:8" ht="15" customHeight="1" x14ac:dyDescent="0.35">
      <c r="D499" s="16"/>
      <c r="E499" s="16"/>
      <c r="F499" s="16"/>
      <c r="G499" s="16"/>
      <c r="H499" s="34"/>
    </row>
    <row r="500" spans="4:8" ht="15" customHeight="1" x14ac:dyDescent="0.35">
      <c r="D500" s="16"/>
      <c r="E500" s="16"/>
      <c r="F500" s="16"/>
      <c r="G500" s="16"/>
      <c r="H500" s="34"/>
    </row>
    <row r="501" spans="4:8" ht="15" customHeight="1" x14ac:dyDescent="0.35">
      <c r="D501" s="16"/>
      <c r="E501" s="16"/>
      <c r="F501" s="16"/>
      <c r="G501" s="16"/>
      <c r="H501" s="34"/>
    </row>
    <row r="502" spans="4:8" ht="15" customHeight="1" x14ac:dyDescent="0.35">
      <c r="D502" s="16"/>
      <c r="E502" s="16"/>
      <c r="F502" s="16"/>
      <c r="G502" s="16"/>
      <c r="H502" s="34"/>
    </row>
    <row r="503" spans="4:8" ht="15" customHeight="1" x14ac:dyDescent="0.35">
      <c r="D503" s="16"/>
      <c r="E503" s="16"/>
      <c r="F503" s="16"/>
      <c r="G503" s="16"/>
      <c r="H503" s="34"/>
    </row>
    <row r="504" spans="4:8" ht="15" customHeight="1" x14ac:dyDescent="0.35">
      <c r="D504" s="16"/>
      <c r="E504" s="16"/>
      <c r="F504" s="16"/>
      <c r="G504" s="16"/>
      <c r="H504" s="34"/>
    </row>
    <row r="505" spans="4:8" ht="15" customHeight="1" x14ac:dyDescent="0.35">
      <c r="D505" s="16"/>
      <c r="E505" s="16"/>
      <c r="F505" s="16"/>
      <c r="G505" s="16"/>
      <c r="H505" s="34"/>
    </row>
    <row r="506" spans="4:8" ht="15" customHeight="1" x14ac:dyDescent="0.35">
      <c r="D506" s="16"/>
      <c r="E506" s="16"/>
      <c r="F506" s="16"/>
      <c r="G506" s="16"/>
      <c r="H506" s="34"/>
    </row>
    <row r="507" spans="4:8" ht="15" customHeight="1" x14ac:dyDescent="0.35">
      <c r="D507" s="16"/>
      <c r="E507" s="16"/>
      <c r="F507" s="16"/>
      <c r="G507" s="16"/>
      <c r="H507" s="34"/>
    </row>
    <row r="508" spans="4:8" ht="15" customHeight="1" x14ac:dyDescent="0.35">
      <c r="D508" s="16"/>
      <c r="E508" s="16"/>
      <c r="F508" s="16"/>
      <c r="G508" s="16"/>
      <c r="H508" s="34"/>
    </row>
    <row r="509" spans="4:8" ht="15" customHeight="1" x14ac:dyDescent="0.35">
      <c r="D509" s="16"/>
      <c r="E509" s="16"/>
      <c r="F509" s="16"/>
      <c r="G509" s="16"/>
      <c r="H509" s="34"/>
    </row>
    <row r="510" spans="4:8" ht="15" customHeight="1" x14ac:dyDescent="0.35">
      <c r="D510" s="16"/>
      <c r="E510" s="16"/>
      <c r="F510" s="16"/>
      <c r="G510" s="16"/>
      <c r="H510" s="34"/>
    </row>
    <row r="512" spans="4:8" ht="15" customHeight="1" x14ac:dyDescent="0.35">
      <c r="D512" s="16"/>
      <c r="E512" s="16"/>
      <c r="F512" s="16"/>
      <c r="G512" s="16"/>
      <c r="H512" s="34"/>
    </row>
    <row r="513" spans="4:9" ht="15" customHeight="1" x14ac:dyDescent="0.35">
      <c r="D513" s="16"/>
      <c r="E513" s="16"/>
      <c r="F513" s="16"/>
      <c r="G513" s="16"/>
      <c r="H513" s="34"/>
    </row>
    <row r="514" spans="4:9" ht="15" customHeight="1" x14ac:dyDescent="0.35">
      <c r="D514" s="16"/>
      <c r="E514" s="16"/>
      <c r="F514" s="16"/>
      <c r="G514" s="16"/>
      <c r="H514" s="34"/>
    </row>
    <row r="515" spans="4:9" ht="15" customHeight="1" x14ac:dyDescent="0.35">
      <c r="D515" s="16"/>
      <c r="E515" s="16"/>
      <c r="F515" s="16"/>
      <c r="G515" s="16"/>
      <c r="H515" s="34"/>
    </row>
    <row r="516" spans="4:9" ht="15" customHeight="1" x14ac:dyDescent="0.35">
      <c r="D516" s="16"/>
      <c r="E516" s="16"/>
      <c r="F516" s="16"/>
      <c r="G516" s="16"/>
      <c r="H516" s="34"/>
    </row>
    <row r="517" spans="4:9" ht="15" customHeight="1" x14ac:dyDescent="0.35">
      <c r="D517" s="16"/>
      <c r="E517" s="16"/>
      <c r="F517" s="16"/>
      <c r="G517" s="16"/>
      <c r="H517" s="34"/>
    </row>
    <row r="518" spans="4:9" ht="15" customHeight="1" x14ac:dyDescent="0.35">
      <c r="D518" s="16"/>
      <c r="E518" s="16"/>
      <c r="F518" s="16"/>
      <c r="G518" s="16"/>
      <c r="H518" s="34"/>
    </row>
    <row r="519" spans="4:9" ht="15" customHeight="1" x14ac:dyDescent="0.35">
      <c r="D519" s="16"/>
      <c r="E519" s="16"/>
      <c r="F519" s="16"/>
      <c r="G519" s="16"/>
      <c r="H519" s="34"/>
    </row>
    <row r="520" spans="4:9" ht="15" customHeight="1" x14ac:dyDescent="0.35">
      <c r="D520" s="16"/>
      <c r="E520" s="16"/>
      <c r="F520" s="16"/>
      <c r="G520" s="16"/>
      <c r="H520" s="34"/>
    </row>
    <row r="521" spans="4:9" ht="15" customHeight="1" x14ac:dyDescent="0.35">
      <c r="D521" s="16"/>
      <c r="E521" s="16"/>
      <c r="F521" s="16"/>
      <c r="G521" s="16"/>
      <c r="H521" s="34"/>
    </row>
    <row r="522" spans="4:9" ht="15" customHeight="1" x14ac:dyDescent="0.35">
      <c r="D522" s="16"/>
      <c r="E522" s="16"/>
      <c r="F522" s="16"/>
      <c r="G522" s="16"/>
      <c r="H522" s="34"/>
    </row>
    <row r="523" spans="4:9" ht="15" customHeight="1" x14ac:dyDescent="0.35">
      <c r="D523" s="16"/>
      <c r="E523" s="16"/>
      <c r="F523" s="16"/>
      <c r="G523" s="16"/>
      <c r="H523" s="34"/>
    </row>
    <row r="524" spans="4:9" ht="15" customHeight="1" x14ac:dyDescent="0.35">
      <c r="D524" s="16"/>
      <c r="E524" s="16"/>
      <c r="F524" s="16"/>
      <c r="G524" s="16"/>
      <c r="H524" s="34"/>
    </row>
    <row r="525" spans="4:9" ht="15" customHeight="1" x14ac:dyDescent="0.35">
      <c r="D525" s="16"/>
      <c r="E525" s="16"/>
      <c r="F525" s="16"/>
      <c r="G525" s="16"/>
      <c r="H525" s="34"/>
    </row>
    <row r="526" spans="4:9" ht="15" customHeight="1" x14ac:dyDescent="0.35">
      <c r="D526" s="16"/>
      <c r="E526" s="16"/>
      <c r="F526" s="16"/>
      <c r="G526" s="16"/>
      <c r="H526" s="34"/>
    </row>
    <row r="527" spans="4:9" ht="15" customHeight="1" x14ac:dyDescent="0.35">
      <c r="D527" s="16"/>
      <c r="E527" s="16"/>
      <c r="F527" s="16"/>
      <c r="G527" s="16"/>
      <c r="H527" s="34"/>
      <c r="I527" s="16"/>
    </row>
    <row r="528" spans="4:9" ht="15" customHeight="1" x14ac:dyDescent="0.35">
      <c r="D528" s="16"/>
      <c r="E528" s="16"/>
      <c r="F528" s="16"/>
      <c r="G528" s="16"/>
      <c r="H528" s="34"/>
    </row>
    <row r="529" spans="4:9" ht="15" customHeight="1" x14ac:dyDescent="0.35">
      <c r="D529" s="16"/>
      <c r="E529" s="16"/>
      <c r="F529" s="16"/>
      <c r="G529" s="16"/>
      <c r="H529" s="34"/>
    </row>
    <row r="530" spans="4:9" ht="15" customHeight="1" x14ac:dyDescent="0.35">
      <c r="D530" s="16"/>
      <c r="E530" s="16"/>
      <c r="F530" s="16"/>
      <c r="G530" s="16"/>
      <c r="H530" s="34"/>
      <c r="I530" s="16"/>
    </row>
    <row r="531" spans="4:9" ht="15" customHeight="1" x14ac:dyDescent="0.35">
      <c r="D531" s="16"/>
      <c r="E531" s="16"/>
      <c r="F531" s="16"/>
      <c r="G531" s="16"/>
      <c r="H531" s="34"/>
    </row>
    <row r="532" spans="4:9" ht="15" customHeight="1" x14ac:dyDescent="0.35">
      <c r="D532" s="16"/>
      <c r="E532" s="16"/>
      <c r="F532" s="16"/>
      <c r="G532" s="16"/>
      <c r="H532" s="34"/>
    </row>
    <row r="533" spans="4:9" ht="15" customHeight="1" x14ac:dyDescent="0.35">
      <c r="D533" s="16"/>
      <c r="E533" s="16"/>
      <c r="F533" s="16"/>
      <c r="G533" s="16"/>
      <c r="H533" s="34"/>
    </row>
    <row r="534" spans="4:9" ht="15" customHeight="1" x14ac:dyDescent="0.35">
      <c r="D534" s="16"/>
      <c r="E534" s="16"/>
      <c r="F534" s="16"/>
      <c r="G534" s="16"/>
      <c r="H534" s="34"/>
    </row>
    <row r="536" spans="4:9" ht="15" customHeight="1" x14ac:dyDescent="0.35">
      <c r="D536" s="16"/>
      <c r="E536" s="16"/>
      <c r="F536" s="16"/>
      <c r="G536" s="16"/>
      <c r="H536" s="34"/>
    </row>
    <row r="537" spans="4:9" ht="15" customHeight="1" x14ac:dyDescent="0.35">
      <c r="D537" s="16"/>
      <c r="E537" s="16"/>
      <c r="F537" s="16"/>
      <c r="G537" s="16"/>
      <c r="H537" s="34"/>
    </row>
    <row r="538" spans="4:9" ht="15" customHeight="1" x14ac:dyDescent="0.35">
      <c r="D538" s="16"/>
      <c r="E538" s="16"/>
      <c r="F538" s="16"/>
      <c r="G538" s="16"/>
      <c r="H538" s="34"/>
    </row>
    <row r="539" spans="4:9" ht="15" customHeight="1" x14ac:dyDescent="0.35">
      <c r="D539" s="16"/>
      <c r="E539" s="16"/>
      <c r="F539" s="16"/>
      <c r="G539" s="16"/>
      <c r="H539" s="34"/>
    </row>
    <row r="540" spans="4:9" ht="15" customHeight="1" x14ac:dyDescent="0.35">
      <c r="D540" s="16"/>
      <c r="E540" s="16"/>
      <c r="F540" s="16"/>
      <c r="G540" s="16"/>
      <c r="H540" s="34"/>
    </row>
    <row r="542" spans="4:9" ht="15" customHeight="1" x14ac:dyDescent="0.35">
      <c r="D542" s="16"/>
      <c r="E542" s="16"/>
      <c r="F542" s="16"/>
      <c r="G542" s="16"/>
      <c r="H542" s="34"/>
    </row>
    <row r="543" spans="4:9" ht="15" customHeight="1" x14ac:dyDescent="0.35">
      <c r="D543" s="16"/>
      <c r="E543" s="16"/>
      <c r="F543" s="16"/>
      <c r="G543" s="16"/>
      <c r="H543" s="34"/>
    </row>
    <row r="544" spans="4:9" ht="15" customHeight="1" x14ac:dyDescent="0.35">
      <c r="D544" s="16"/>
      <c r="E544" s="16"/>
      <c r="F544" s="16"/>
      <c r="G544" s="16"/>
      <c r="H544" s="34"/>
    </row>
    <row r="545" spans="4:8" ht="15" customHeight="1" x14ac:dyDescent="0.35">
      <c r="D545" s="16"/>
      <c r="E545" s="16"/>
      <c r="F545" s="16"/>
      <c r="G545" s="16"/>
      <c r="H545" s="34"/>
    </row>
    <row r="547" spans="4:8" ht="15" customHeight="1" x14ac:dyDescent="0.35">
      <c r="D547" s="16"/>
      <c r="E547" s="16"/>
      <c r="F547" s="16"/>
      <c r="G547" s="16"/>
      <c r="H547" s="34"/>
    </row>
    <row r="548" spans="4:8" ht="15" customHeight="1" x14ac:dyDescent="0.35">
      <c r="D548" s="16"/>
      <c r="E548" s="16"/>
      <c r="F548" s="16"/>
      <c r="G548" s="16"/>
      <c r="H548" s="34"/>
    </row>
    <row r="549" spans="4:8" ht="15" customHeight="1" x14ac:dyDescent="0.35">
      <c r="D549" s="16"/>
      <c r="E549" s="16"/>
      <c r="F549" s="16"/>
      <c r="G549" s="16"/>
      <c r="H549" s="34"/>
    </row>
    <row r="550" spans="4:8" ht="15" customHeight="1" x14ac:dyDescent="0.35">
      <c r="D550" s="16"/>
      <c r="E550" s="16"/>
      <c r="F550" s="16"/>
      <c r="G550" s="16"/>
      <c r="H550" s="34"/>
    </row>
    <row r="552" spans="4:8" ht="15" customHeight="1" x14ac:dyDescent="0.35">
      <c r="D552" s="16"/>
      <c r="E552" s="16"/>
      <c r="F552" s="16"/>
      <c r="G552" s="16"/>
      <c r="H552" s="34"/>
    </row>
    <row r="553" spans="4:8" ht="15" customHeight="1" x14ac:dyDescent="0.35">
      <c r="D553" s="16"/>
      <c r="E553" s="16"/>
      <c r="F553" s="16"/>
      <c r="G553" s="16"/>
      <c r="H553" s="34"/>
    </row>
    <row r="555" spans="4:8" ht="15" customHeight="1" x14ac:dyDescent="0.35">
      <c r="D555" s="16"/>
      <c r="E555" s="16"/>
      <c r="F555" s="16"/>
      <c r="G555" s="16"/>
      <c r="H555" s="34"/>
    </row>
    <row r="556" spans="4:8" ht="15" customHeight="1" x14ac:dyDescent="0.35">
      <c r="D556" s="16"/>
      <c r="E556" s="16"/>
      <c r="F556" s="16"/>
      <c r="G556" s="16"/>
      <c r="H556" s="34"/>
    </row>
    <row r="557" spans="4:8" ht="15" customHeight="1" x14ac:dyDescent="0.35">
      <c r="D557" s="16"/>
      <c r="E557" s="16"/>
      <c r="F557" s="16"/>
      <c r="G557" s="16"/>
      <c r="H557" s="34"/>
    </row>
    <row r="559" spans="4:8" ht="15" customHeight="1" x14ac:dyDescent="0.35">
      <c r="D559" s="16"/>
      <c r="E559" s="16"/>
      <c r="F559" s="16"/>
      <c r="G559" s="16"/>
      <c r="H559" s="34"/>
    </row>
    <row r="560" spans="4:8" ht="15" customHeight="1" x14ac:dyDescent="0.35">
      <c r="D560" s="16"/>
      <c r="E560" s="16"/>
      <c r="F560" s="16"/>
      <c r="G560" s="16"/>
      <c r="H560" s="34"/>
    </row>
    <row r="561" spans="4:8" ht="15" customHeight="1" x14ac:dyDescent="0.35">
      <c r="D561" s="16"/>
      <c r="E561" s="16"/>
      <c r="F561" s="16"/>
      <c r="G561" s="16"/>
      <c r="H561" s="34"/>
    </row>
    <row r="562" spans="4:8" ht="15" customHeight="1" x14ac:dyDescent="0.35">
      <c r="D562" s="16"/>
      <c r="E562" s="16"/>
      <c r="F562" s="16"/>
      <c r="G562" s="16"/>
      <c r="H562" s="34"/>
    </row>
    <row r="563" spans="4:8" ht="15" customHeight="1" x14ac:dyDescent="0.35">
      <c r="D563" s="16"/>
      <c r="E563" s="16"/>
      <c r="F563" s="16"/>
      <c r="G563" s="16"/>
      <c r="H563" s="34"/>
    </row>
    <row r="565" spans="4:8" ht="15" customHeight="1" x14ac:dyDescent="0.35">
      <c r="D565" s="16"/>
      <c r="E565" s="16"/>
      <c r="F565" s="16"/>
      <c r="G565" s="16"/>
      <c r="H565" s="34"/>
    </row>
    <row r="566" spans="4:8" ht="15" customHeight="1" x14ac:dyDescent="0.35">
      <c r="D566" s="16"/>
      <c r="E566" s="16"/>
      <c r="F566" s="16"/>
      <c r="G566" s="16"/>
      <c r="H566" s="34"/>
    </row>
    <row r="567" spans="4:8" ht="15" customHeight="1" x14ac:dyDescent="0.35">
      <c r="D567" s="16"/>
      <c r="E567" s="16"/>
      <c r="F567" s="16"/>
      <c r="G567" s="16"/>
      <c r="H567" s="34"/>
    </row>
    <row r="568" spans="4:8" ht="15" customHeight="1" x14ac:dyDescent="0.35">
      <c r="D568" s="16"/>
      <c r="E568" s="16"/>
      <c r="F568" s="16"/>
      <c r="G568" s="16"/>
      <c r="H568" s="34"/>
    </row>
    <row r="569" spans="4:8" ht="15" customHeight="1" x14ac:dyDescent="0.35">
      <c r="D569" s="16"/>
      <c r="E569" s="16"/>
      <c r="F569" s="16"/>
      <c r="G569" s="16"/>
      <c r="H569" s="34"/>
    </row>
    <row r="570" spans="4:8" ht="15" customHeight="1" x14ac:dyDescent="0.35">
      <c r="D570" s="16"/>
      <c r="E570" s="16"/>
      <c r="F570" s="16"/>
      <c r="G570" s="16"/>
      <c r="H570" s="34"/>
    </row>
    <row r="571" spans="4:8" ht="15" customHeight="1" x14ac:dyDescent="0.35">
      <c r="D571" s="16"/>
      <c r="E571" s="16"/>
      <c r="F571" s="16"/>
      <c r="G571" s="16"/>
      <c r="H571" s="34"/>
    </row>
    <row r="572" spans="4:8" ht="15" customHeight="1" x14ac:dyDescent="0.35">
      <c r="D572" s="16"/>
      <c r="E572" s="16"/>
      <c r="F572" s="16"/>
      <c r="G572" s="16"/>
      <c r="H572" s="34"/>
    </row>
    <row r="573" spans="4:8" ht="15" customHeight="1" x14ac:dyDescent="0.35">
      <c r="D573" s="16"/>
      <c r="E573" s="16"/>
      <c r="F573" s="16"/>
      <c r="G573" s="16"/>
      <c r="H573" s="34"/>
    </row>
    <row r="574" spans="4:8" ht="15" customHeight="1" x14ac:dyDescent="0.35">
      <c r="D574" s="16"/>
      <c r="E574" s="16"/>
      <c r="F574" s="16"/>
      <c r="G574" s="16"/>
      <c r="H574" s="34"/>
    </row>
    <row r="575" spans="4:8" ht="15" customHeight="1" x14ac:dyDescent="0.35">
      <c r="D575" s="16"/>
      <c r="E575" s="16"/>
      <c r="F575" s="16"/>
      <c r="G575" s="16"/>
      <c r="H575" s="34"/>
    </row>
    <row r="576" spans="4:8" ht="15" customHeight="1" x14ac:dyDescent="0.35">
      <c r="D576" s="16"/>
      <c r="E576" s="16"/>
      <c r="F576" s="16"/>
      <c r="G576" s="16"/>
      <c r="H576" s="34"/>
    </row>
    <row r="577" spans="4:9" ht="15" customHeight="1" x14ac:dyDescent="0.35">
      <c r="D577" s="16"/>
      <c r="E577" s="16"/>
      <c r="F577" s="16"/>
      <c r="G577" s="16"/>
      <c r="H577" s="34"/>
    </row>
    <row r="578" spans="4:9" ht="15" customHeight="1" x14ac:dyDescent="0.35">
      <c r="D578" s="16"/>
      <c r="E578" s="16"/>
      <c r="F578" s="16"/>
      <c r="G578" s="16"/>
      <c r="H578" s="34"/>
    </row>
    <row r="579" spans="4:9" ht="15" customHeight="1" x14ac:dyDescent="0.35">
      <c r="D579" s="16"/>
      <c r="E579" s="16"/>
      <c r="F579" s="16"/>
      <c r="G579" s="16"/>
      <c r="H579" s="34"/>
    </row>
    <row r="581" spans="4:9" ht="15" customHeight="1" x14ac:dyDescent="0.35">
      <c r="D581" s="16"/>
      <c r="E581" s="16"/>
      <c r="F581" s="16"/>
      <c r="G581" s="16"/>
      <c r="H581" s="34"/>
    </row>
    <row r="582" spans="4:9" ht="15" customHeight="1" x14ac:dyDescent="0.35">
      <c r="D582" s="16"/>
      <c r="E582" s="16"/>
      <c r="F582" s="16"/>
      <c r="G582" s="16"/>
      <c r="H582" s="34"/>
    </row>
    <row r="583" spans="4:9" ht="15" customHeight="1" x14ac:dyDescent="0.35">
      <c r="D583" s="16"/>
      <c r="E583" s="16"/>
      <c r="F583" s="16"/>
      <c r="G583" s="16"/>
      <c r="H583" s="34"/>
    </row>
    <row r="584" spans="4:9" ht="15" customHeight="1" x14ac:dyDescent="0.35">
      <c r="D584" s="16"/>
      <c r="E584" s="16"/>
      <c r="F584" s="16"/>
      <c r="G584" s="16"/>
      <c r="H584" s="34"/>
    </row>
    <row r="585" spans="4:9" ht="15" customHeight="1" x14ac:dyDescent="0.35">
      <c r="D585" s="16"/>
      <c r="E585" s="16"/>
      <c r="F585" s="16"/>
      <c r="G585" s="16"/>
      <c r="H585" s="34"/>
    </row>
    <row r="586" spans="4:9" ht="15" customHeight="1" x14ac:dyDescent="0.35">
      <c r="D586" s="16"/>
      <c r="E586" s="16"/>
      <c r="F586" s="16"/>
      <c r="G586" s="16"/>
      <c r="H586" s="34"/>
      <c r="I586" s="16"/>
    </row>
    <row r="587" spans="4:9" ht="15" customHeight="1" x14ac:dyDescent="0.35">
      <c r="D587" s="16"/>
      <c r="E587" s="16"/>
      <c r="F587" s="16"/>
      <c r="G587" s="16"/>
      <c r="H587" s="34"/>
    </row>
    <row r="604" spans="4:6" ht="15" customHeight="1" x14ac:dyDescent="0.35">
      <c r="D604" s="16"/>
      <c r="E604" s="16"/>
      <c r="F604" s="16"/>
    </row>
    <row r="637" spans="9:9" ht="15" customHeight="1" x14ac:dyDescent="0.35">
      <c r="I637" s="16"/>
    </row>
    <row r="638" spans="9:9" ht="15" customHeight="1" x14ac:dyDescent="0.35">
      <c r="I638" s="16"/>
    </row>
    <row r="677" spans="9:9" ht="15" customHeight="1" x14ac:dyDescent="0.35">
      <c r="I677" s="16"/>
    </row>
    <row r="694" spans="4:6" ht="15" customHeight="1" x14ac:dyDescent="0.35">
      <c r="D694" s="16"/>
      <c r="E694" s="16"/>
      <c r="F694" s="16"/>
    </row>
  </sheetData>
  <autoFilter ref="B1:H786" xr:uid="{00000000-0009-0000-0000-000005000000}"/>
  <sortState xmlns:xlrd2="http://schemas.microsoft.com/office/spreadsheetml/2017/richdata2" ref="A2:H168">
    <sortCondition ref="A2:A168"/>
  </sortState>
  <dataValidations disablePrompts="1" count="2">
    <dataValidation allowBlank="1" showInputMessage="1" showErrorMessage="1" promptTitle="Bid amount" prompt="To make a bid of £100k enter 0.1, £1.1m enter 1.1, £5m enter 5.0, etc_x000a_" sqref="H1:H1048576" xr:uid="{00000000-0002-0000-0500-000000000000}"/>
    <dataValidation type="list" allowBlank="1" showInputMessage="1" showErrorMessage="1" promptTitle="Owner Name" prompt="Select your name from the drop-down list_x000a_" sqref="G1:G1048576" xr:uid="{00000000-0002-0000-0500-000001000000}">
      <formula1>Owners</formula1>
    </dataValidation>
  </dataValidations>
  <printOptions gridLines="1"/>
  <pageMargins left="0.74803149606299213" right="0.74803149606299213" top="0.98425196850393704" bottom="0.98425196850393704" header="0.51181102362204722" footer="0.51181102362204722"/>
  <pageSetup scale="65" fitToHeight="20" orientation="portrait" r:id="rId1"/>
  <headerFooter alignWithMargins="0">
    <oddHeader>&amp;L&amp;D&amp;C&amp;F&amp;R&amp;P of 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3:Q20"/>
  <sheetViews>
    <sheetView workbookViewId="0">
      <selection activeCell="B5" sqref="B5:E16"/>
    </sheetView>
  </sheetViews>
  <sheetFormatPr defaultRowHeight="12.75" x14ac:dyDescent="0.35"/>
  <cols>
    <col min="1" max="1" width="15.86328125" bestFit="1" customWidth="1"/>
    <col min="2" max="5" width="6" bestFit="1" customWidth="1"/>
    <col min="6" max="6" width="10.265625" bestFit="1" customWidth="1"/>
    <col min="7" max="7" width="10.1328125" bestFit="1" customWidth="1"/>
    <col min="8" max="11" width="9.06640625" customWidth="1"/>
    <col min="12" max="12" width="21.265625" customWidth="1"/>
  </cols>
  <sheetData>
    <row r="3" spans="1:17" x14ac:dyDescent="0.35">
      <c r="A3" s="36" t="s">
        <v>117</v>
      </c>
      <c r="B3" s="36" t="s">
        <v>1</v>
      </c>
      <c r="C3" s="74"/>
      <c r="D3" s="74"/>
      <c r="E3" s="74"/>
      <c r="F3" s="67"/>
      <c r="M3" s="23" t="str">
        <f>IF(B4="GK","OK","BAD")</f>
        <v>OK</v>
      </c>
      <c r="N3" s="23" t="str">
        <f>IF(C4="DEF","OK","BAD")</f>
        <v>OK</v>
      </c>
      <c r="O3" s="88" t="s">
        <v>152</v>
      </c>
      <c r="P3" s="23" t="s">
        <v>152</v>
      </c>
      <c r="Q3" s="23"/>
    </row>
    <row r="4" spans="1:17" x14ac:dyDescent="0.35">
      <c r="A4" s="36" t="s">
        <v>3</v>
      </c>
      <c r="B4" s="39" t="s">
        <v>27</v>
      </c>
      <c r="C4" s="75" t="s">
        <v>149</v>
      </c>
      <c r="D4" s="75" t="s">
        <v>150</v>
      </c>
      <c r="E4" s="75" t="s">
        <v>148</v>
      </c>
      <c r="F4" s="38" t="s">
        <v>116</v>
      </c>
      <c r="L4" t="s">
        <v>3</v>
      </c>
      <c r="M4" s="23" t="s">
        <v>27</v>
      </c>
      <c r="N4" s="23" t="s">
        <v>149</v>
      </c>
      <c r="O4" s="23" t="s">
        <v>150</v>
      </c>
      <c r="P4" s="23" t="s">
        <v>148</v>
      </c>
      <c r="Q4" s="23" t="s">
        <v>151</v>
      </c>
    </row>
    <row r="5" spans="1:17" x14ac:dyDescent="0.35">
      <c r="A5" s="39" t="s">
        <v>31</v>
      </c>
      <c r="B5" s="68">
        <v>1</v>
      </c>
      <c r="C5" s="76">
        <v>5</v>
      </c>
      <c r="D5" s="76">
        <v>4</v>
      </c>
      <c r="E5" s="76">
        <v>8</v>
      </c>
      <c r="F5" s="71">
        <v>18</v>
      </c>
      <c r="L5" t="str">
        <f>A5</f>
        <v>Andy Clucas</v>
      </c>
      <c r="M5">
        <f>$B5</f>
        <v>1</v>
      </c>
      <c r="N5">
        <f>$C5</f>
        <v>5</v>
      </c>
      <c r="O5">
        <f>$D5</f>
        <v>4</v>
      </c>
      <c r="P5">
        <f>$E5</f>
        <v>8</v>
      </c>
      <c r="Q5">
        <f>$F5</f>
        <v>18</v>
      </c>
    </row>
    <row r="6" spans="1:17" x14ac:dyDescent="0.35">
      <c r="A6" s="69" t="s">
        <v>57</v>
      </c>
      <c r="B6" s="70">
        <v>2</v>
      </c>
      <c r="C6" s="77">
        <v>3</v>
      </c>
      <c r="D6" s="77">
        <v>5</v>
      </c>
      <c r="E6" s="77">
        <v>7</v>
      </c>
      <c r="F6" s="72">
        <v>17</v>
      </c>
      <c r="L6" t="str">
        <f t="shared" ref="L6:L20" si="0">A6</f>
        <v>Carl Hogg</v>
      </c>
      <c r="M6">
        <f t="shared" ref="M6:M18" si="1">$B6</f>
        <v>2</v>
      </c>
      <c r="N6">
        <f t="shared" ref="N6:N18" si="2">$C6</f>
        <v>3</v>
      </c>
      <c r="O6">
        <f t="shared" ref="O6:O18" si="3">$D6</f>
        <v>5</v>
      </c>
      <c r="P6">
        <f t="shared" ref="P6:P18" si="4">$E6</f>
        <v>7</v>
      </c>
      <c r="Q6">
        <f t="shared" ref="Q6:Q18" si="5">$F6</f>
        <v>17</v>
      </c>
    </row>
    <row r="7" spans="1:17" x14ac:dyDescent="0.35">
      <c r="A7" s="69" t="s">
        <v>60</v>
      </c>
      <c r="B7" s="70">
        <v>2</v>
      </c>
      <c r="C7" s="77">
        <v>3</v>
      </c>
      <c r="D7" s="77">
        <v>4</v>
      </c>
      <c r="E7" s="77">
        <v>9</v>
      </c>
      <c r="F7" s="72">
        <v>18</v>
      </c>
      <c r="L7" t="str">
        <f t="shared" si="0"/>
        <v>Chris Griffin</v>
      </c>
      <c r="M7">
        <f t="shared" si="1"/>
        <v>2</v>
      </c>
      <c r="N7">
        <f t="shared" si="2"/>
        <v>3</v>
      </c>
      <c r="O7">
        <f t="shared" si="3"/>
        <v>4</v>
      </c>
      <c r="P7">
        <f t="shared" si="4"/>
        <v>9</v>
      </c>
      <c r="Q7">
        <f t="shared" si="5"/>
        <v>18</v>
      </c>
    </row>
    <row r="8" spans="1:17" x14ac:dyDescent="0.35">
      <c r="A8" s="69" t="s">
        <v>62</v>
      </c>
      <c r="B8" s="70">
        <v>2</v>
      </c>
      <c r="C8" s="77">
        <v>2</v>
      </c>
      <c r="D8" s="77">
        <v>4</v>
      </c>
      <c r="E8" s="77">
        <v>8</v>
      </c>
      <c r="F8" s="72">
        <v>16</v>
      </c>
      <c r="L8" t="str">
        <f t="shared" si="0"/>
        <v>Graham Miller</v>
      </c>
      <c r="M8">
        <f t="shared" si="1"/>
        <v>2</v>
      </c>
      <c r="N8">
        <f t="shared" si="2"/>
        <v>2</v>
      </c>
      <c r="O8">
        <f t="shared" si="3"/>
        <v>4</v>
      </c>
      <c r="P8">
        <f t="shared" si="4"/>
        <v>8</v>
      </c>
      <c r="Q8">
        <f t="shared" si="5"/>
        <v>16</v>
      </c>
    </row>
    <row r="9" spans="1:17" x14ac:dyDescent="0.35">
      <c r="A9" s="69" t="s">
        <v>34</v>
      </c>
      <c r="B9" s="70">
        <v>2</v>
      </c>
      <c r="C9" s="77">
        <v>5</v>
      </c>
      <c r="D9" s="77">
        <v>4</v>
      </c>
      <c r="E9" s="77">
        <v>7</v>
      </c>
      <c r="F9" s="72">
        <v>18</v>
      </c>
      <c r="L9" t="str">
        <f t="shared" si="0"/>
        <v>Howard Bradley</v>
      </c>
      <c r="M9">
        <f t="shared" si="1"/>
        <v>2</v>
      </c>
      <c r="N9">
        <f t="shared" si="2"/>
        <v>5</v>
      </c>
      <c r="O9">
        <f t="shared" si="3"/>
        <v>4</v>
      </c>
      <c r="P9">
        <f t="shared" si="4"/>
        <v>7</v>
      </c>
      <c r="Q9">
        <f t="shared" si="5"/>
        <v>18</v>
      </c>
    </row>
    <row r="10" spans="1:17" x14ac:dyDescent="0.35">
      <c r="A10" s="69" t="s">
        <v>65</v>
      </c>
      <c r="B10" s="70">
        <v>2</v>
      </c>
      <c r="C10" s="77">
        <v>3</v>
      </c>
      <c r="D10" s="77">
        <v>5</v>
      </c>
      <c r="E10" s="77">
        <v>8</v>
      </c>
      <c r="F10" s="72">
        <v>18</v>
      </c>
      <c r="L10" t="str">
        <f t="shared" si="0"/>
        <v>John Murphy</v>
      </c>
      <c r="M10">
        <f t="shared" si="1"/>
        <v>2</v>
      </c>
      <c r="N10">
        <f t="shared" si="2"/>
        <v>3</v>
      </c>
      <c r="O10">
        <f t="shared" si="3"/>
        <v>5</v>
      </c>
      <c r="P10">
        <f t="shared" si="4"/>
        <v>8</v>
      </c>
      <c r="Q10">
        <f t="shared" si="5"/>
        <v>18</v>
      </c>
    </row>
    <row r="11" spans="1:17" x14ac:dyDescent="0.35">
      <c r="A11" s="69" t="s">
        <v>131</v>
      </c>
      <c r="B11" s="70">
        <v>2</v>
      </c>
      <c r="C11" s="77">
        <v>5</v>
      </c>
      <c r="D11" s="77">
        <v>3</v>
      </c>
      <c r="E11" s="77">
        <v>8</v>
      </c>
      <c r="F11" s="72">
        <v>18</v>
      </c>
      <c r="L11" t="str">
        <f t="shared" si="0"/>
        <v>Liam Murphy</v>
      </c>
      <c r="M11">
        <f t="shared" si="1"/>
        <v>2</v>
      </c>
      <c r="N11">
        <f t="shared" si="2"/>
        <v>5</v>
      </c>
      <c r="O11">
        <f t="shared" si="3"/>
        <v>3</v>
      </c>
      <c r="P11">
        <f t="shared" si="4"/>
        <v>8</v>
      </c>
      <c r="Q11">
        <f t="shared" si="5"/>
        <v>18</v>
      </c>
    </row>
    <row r="12" spans="1:17" x14ac:dyDescent="0.35">
      <c r="A12" s="69" t="s">
        <v>67</v>
      </c>
      <c r="B12" s="70">
        <v>2</v>
      </c>
      <c r="C12" s="77">
        <v>3</v>
      </c>
      <c r="D12" s="77">
        <v>2</v>
      </c>
      <c r="E12" s="77">
        <v>5</v>
      </c>
      <c r="F12" s="72">
        <v>12</v>
      </c>
      <c r="L12" t="str">
        <f t="shared" si="0"/>
        <v>Nigel Heyes</v>
      </c>
      <c r="M12">
        <f t="shared" si="1"/>
        <v>2</v>
      </c>
      <c r="N12">
        <f t="shared" si="2"/>
        <v>3</v>
      </c>
      <c r="O12">
        <f t="shared" si="3"/>
        <v>2</v>
      </c>
      <c r="P12">
        <f t="shared" si="4"/>
        <v>5</v>
      </c>
      <c r="Q12">
        <f t="shared" si="5"/>
        <v>12</v>
      </c>
    </row>
    <row r="13" spans="1:17" x14ac:dyDescent="0.35">
      <c r="A13" s="69" t="s">
        <v>32</v>
      </c>
      <c r="B13" s="70">
        <v>2</v>
      </c>
      <c r="C13" s="77">
        <v>3</v>
      </c>
      <c r="D13" s="77">
        <v>5</v>
      </c>
      <c r="E13" s="77">
        <v>8</v>
      </c>
      <c r="F13" s="72">
        <v>18</v>
      </c>
      <c r="L13" t="str">
        <f t="shared" si="0"/>
        <v>Nigel Hughes</v>
      </c>
      <c r="M13">
        <f t="shared" si="1"/>
        <v>2</v>
      </c>
      <c r="N13">
        <f t="shared" si="2"/>
        <v>3</v>
      </c>
      <c r="O13">
        <f t="shared" si="3"/>
        <v>5</v>
      </c>
      <c r="P13">
        <f t="shared" si="4"/>
        <v>8</v>
      </c>
      <c r="Q13">
        <f t="shared" si="5"/>
        <v>18</v>
      </c>
    </row>
    <row r="14" spans="1:17" x14ac:dyDescent="0.35">
      <c r="A14" s="69" t="s">
        <v>36</v>
      </c>
      <c r="B14" s="70">
        <v>2</v>
      </c>
      <c r="C14" s="77">
        <v>4</v>
      </c>
      <c r="D14" s="77">
        <v>4</v>
      </c>
      <c r="E14" s="77">
        <v>8</v>
      </c>
      <c r="F14" s="72">
        <v>18</v>
      </c>
      <c r="L14" t="str">
        <f t="shared" si="0"/>
        <v>Paul Fairhurst</v>
      </c>
      <c r="M14">
        <f t="shared" si="1"/>
        <v>2</v>
      </c>
      <c r="N14">
        <f t="shared" si="2"/>
        <v>4</v>
      </c>
      <c r="O14">
        <f t="shared" si="3"/>
        <v>4</v>
      </c>
      <c r="P14">
        <f t="shared" si="4"/>
        <v>8</v>
      </c>
      <c r="Q14">
        <f t="shared" si="5"/>
        <v>18</v>
      </c>
    </row>
    <row r="15" spans="1:17" x14ac:dyDescent="0.35">
      <c r="A15" s="69" t="s">
        <v>146</v>
      </c>
      <c r="B15" s="70">
        <v>3</v>
      </c>
      <c r="C15" s="77">
        <v>4</v>
      </c>
      <c r="D15" s="77">
        <v>3</v>
      </c>
      <c r="E15" s="77">
        <v>8</v>
      </c>
      <c r="F15" s="72">
        <v>18</v>
      </c>
      <c r="L15" t="str">
        <f t="shared" si="0"/>
        <v>Paul Greenwood</v>
      </c>
      <c r="M15">
        <f t="shared" si="1"/>
        <v>3</v>
      </c>
      <c r="N15">
        <f t="shared" si="2"/>
        <v>4</v>
      </c>
      <c r="O15">
        <f t="shared" si="3"/>
        <v>3</v>
      </c>
      <c r="P15">
        <f t="shared" si="4"/>
        <v>8</v>
      </c>
      <c r="Q15">
        <f t="shared" si="5"/>
        <v>18</v>
      </c>
    </row>
    <row r="16" spans="1:17" x14ac:dyDescent="0.35">
      <c r="A16" s="69" t="s">
        <v>130</v>
      </c>
      <c r="B16" s="70">
        <v>2</v>
      </c>
      <c r="C16" s="77">
        <v>3</v>
      </c>
      <c r="D16" s="77">
        <v>5</v>
      </c>
      <c r="E16" s="77">
        <v>7</v>
      </c>
      <c r="F16" s="72">
        <v>17</v>
      </c>
      <c r="L16" t="str">
        <f t="shared" si="0"/>
        <v>Steve Waterhouse</v>
      </c>
      <c r="M16">
        <f t="shared" si="1"/>
        <v>2</v>
      </c>
      <c r="N16">
        <f t="shared" si="2"/>
        <v>3</v>
      </c>
      <c r="O16">
        <f t="shared" si="3"/>
        <v>5</v>
      </c>
      <c r="P16">
        <f t="shared" si="4"/>
        <v>7</v>
      </c>
      <c r="Q16">
        <f t="shared" si="5"/>
        <v>17</v>
      </c>
    </row>
    <row r="17" spans="1:17" x14ac:dyDescent="0.35">
      <c r="A17" s="47" t="s">
        <v>116</v>
      </c>
      <c r="B17" s="73">
        <v>24</v>
      </c>
      <c r="C17" s="78">
        <v>43</v>
      </c>
      <c r="D17" s="78">
        <v>48</v>
      </c>
      <c r="E17" s="78">
        <v>91</v>
      </c>
      <c r="F17" s="48">
        <v>206</v>
      </c>
      <c r="L17" t="str">
        <f t="shared" si="0"/>
        <v>Grand Total</v>
      </c>
      <c r="M17">
        <f t="shared" si="1"/>
        <v>24</v>
      </c>
      <c r="N17">
        <f t="shared" si="2"/>
        <v>43</v>
      </c>
      <c r="O17">
        <f t="shared" si="3"/>
        <v>48</v>
      </c>
      <c r="P17">
        <f t="shared" si="4"/>
        <v>91</v>
      </c>
      <c r="Q17">
        <f t="shared" si="5"/>
        <v>206</v>
      </c>
    </row>
    <row r="18" spans="1:17" x14ac:dyDescent="0.35">
      <c r="L18">
        <f t="shared" si="0"/>
        <v>0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  <c r="Q18">
        <f t="shared" si="5"/>
        <v>0</v>
      </c>
    </row>
    <row r="19" spans="1:17" x14ac:dyDescent="0.35">
      <c r="L19">
        <f t="shared" si="0"/>
        <v>0</v>
      </c>
      <c r="M19">
        <f t="shared" ref="M19:M20" si="6">$B19</f>
        <v>0</v>
      </c>
      <c r="N19">
        <f t="shared" ref="N19:N20" si="7">$E19</f>
        <v>0</v>
      </c>
      <c r="O19">
        <f t="shared" ref="O19:O20" si="8">$C19</f>
        <v>0</v>
      </c>
      <c r="P19">
        <f t="shared" ref="P19:P20" si="9">$D19</f>
        <v>0</v>
      </c>
      <c r="Q19">
        <f t="shared" ref="Q19:Q20" si="10">$E19</f>
        <v>0</v>
      </c>
    </row>
    <row r="20" spans="1:17" x14ac:dyDescent="0.35">
      <c r="L20">
        <f t="shared" si="0"/>
        <v>0</v>
      </c>
      <c r="M20">
        <f t="shared" si="6"/>
        <v>0</v>
      </c>
      <c r="N20">
        <f t="shared" si="7"/>
        <v>0</v>
      </c>
      <c r="O20">
        <f t="shared" si="8"/>
        <v>0</v>
      </c>
      <c r="P20">
        <f t="shared" si="9"/>
        <v>0</v>
      </c>
      <c r="Q20">
        <f t="shared" si="10"/>
        <v>0</v>
      </c>
    </row>
  </sheetData>
  <pageMargins left="0.7" right="0.7" top="0.75" bottom="0.75" header="0.3" footer="0.3"/>
  <pageSetup paperSize="9" orientation="portrait" horizontalDpi="360" verticalDpi="36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C41F5-04BE-4677-A38E-D008935BE3CF}">
  <dimension ref="A3:E11"/>
  <sheetViews>
    <sheetView workbookViewId="0">
      <selection activeCell="D15" sqref="D15"/>
    </sheetView>
  </sheetViews>
  <sheetFormatPr defaultRowHeight="12.75" x14ac:dyDescent="0.35"/>
  <cols>
    <col min="1" max="1" width="14.1328125" bestFit="1" customWidth="1"/>
    <col min="2" max="2" width="16.33203125" bestFit="1" customWidth="1"/>
    <col min="3" max="3" width="4" bestFit="1" customWidth="1"/>
    <col min="4" max="4" width="4.86328125" bestFit="1" customWidth="1"/>
    <col min="5" max="8" width="11.1328125" bestFit="1" customWidth="1"/>
  </cols>
  <sheetData>
    <row r="3" spans="1:5" x14ac:dyDescent="0.35">
      <c r="A3" s="87" t="s">
        <v>153</v>
      </c>
      <c r="B3" s="87" t="s">
        <v>400</v>
      </c>
    </row>
    <row r="4" spans="1:5" x14ac:dyDescent="0.35">
      <c r="A4" s="87" t="s">
        <v>156</v>
      </c>
      <c r="B4" t="s">
        <v>149</v>
      </c>
      <c r="C4" t="s">
        <v>150</v>
      </c>
      <c r="D4" t="s">
        <v>148</v>
      </c>
      <c r="E4" t="s">
        <v>116</v>
      </c>
    </row>
    <row r="5" spans="1:5" x14ac:dyDescent="0.35">
      <c r="A5" s="2" t="s">
        <v>60</v>
      </c>
      <c r="B5" s="77">
        <v>0.2</v>
      </c>
      <c r="C5" s="77"/>
      <c r="D5" s="77"/>
      <c r="E5" s="77">
        <v>0.2</v>
      </c>
    </row>
    <row r="6" spans="1:5" x14ac:dyDescent="0.35">
      <c r="A6" s="2" t="s">
        <v>65</v>
      </c>
      <c r="B6" s="77"/>
      <c r="C6" s="77"/>
      <c r="D6" s="77">
        <v>3.3</v>
      </c>
      <c r="E6" s="77">
        <v>3.3</v>
      </c>
    </row>
    <row r="7" spans="1:5" x14ac:dyDescent="0.35">
      <c r="A7" s="2" t="s">
        <v>146</v>
      </c>
      <c r="B7" s="77">
        <v>0.5</v>
      </c>
      <c r="C7" s="77">
        <v>0.2</v>
      </c>
      <c r="D7" s="77"/>
      <c r="E7" s="77">
        <v>0.7</v>
      </c>
    </row>
    <row r="8" spans="1:5" x14ac:dyDescent="0.35">
      <c r="A8" s="2" t="s">
        <v>57</v>
      </c>
      <c r="B8" s="77">
        <v>3.3</v>
      </c>
      <c r="C8" s="77"/>
      <c r="D8" s="77"/>
      <c r="E8" s="77">
        <v>3.3</v>
      </c>
    </row>
    <row r="9" spans="1:5" x14ac:dyDescent="0.35">
      <c r="A9" s="2" t="s">
        <v>36</v>
      </c>
      <c r="B9" s="77">
        <v>0.5</v>
      </c>
      <c r="C9" s="77"/>
      <c r="D9" s="77"/>
      <c r="E9" s="77">
        <v>0.5</v>
      </c>
    </row>
    <row r="10" spans="1:5" x14ac:dyDescent="0.35">
      <c r="A10" s="2" t="s">
        <v>62</v>
      </c>
      <c r="B10" s="77">
        <v>0.3</v>
      </c>
      <c r="C10" s="77"/>
      <c r="D10" s="77"/>
      <c r="E10" s="77">
        <v>0.3</v>
      </c>
    </row>
    <row r="11" spans="1:5" x14ac:dyDescent="0.35">
      <c r="A11" s="2" t="s">
        <v>116</v>
      </c>
      <c r="B11" s="77">
        <v>4.8</v>
      </c>
      <c r="C11" s="77">
        <v>0.2</v>
      </c>
      <c r="D11" s="77">
        <v>3.3</v>
      </c>
      <c r="E11" s="77">
        <v>8.3000000000000007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Notes</vt:lpstr>
      <vt:lpstr>Funds</vt:lpstr>
      <vt:lpstr>Players</vt:lpstr>
      <vt:lpstr>Owners</vt:lpstr>
      <vt:lpstr>Bids</vt:lpstr>
      <vt:lpstr>Spending</vt:lpstr>
      <vt:lpstr>Signed</vt:lpstr>
      <vt:lpstr>Opening Squad</vt:lpstr>
      <vt:lpstr>BidsSquad</vt:lpstr>
      <vt:lpstr>Presentation</vt:lpstr>
      <vt:lpstr>Defenders</vt:lpstr>
      <vt:lpstr>AuctionName</vt:lpstr>
      <vt:lpstr>Owners</vt:lpstr>
      <vt:lpstr>Bids!Print_Area</vt:lpstr>
      <vt:lpstr>Players!Print_Area</vt:lpstr>
      <vt:lpstr>Players!Print_Titles</vt:lpstr>
      <vt:lpstr>Signed!Print_Titles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 Griffin</cp:lastModifiedBy>
  <cp:lastPrinted>2022-01-09T17:10:10Z</cp:lastPrinted>
  <dcterms:created xsi:type="dcterms:W3CDTF">2004-01-04T16:49:45Z</dcterms:created>
  <dcterms:modified xsi:type="dcterms:W3CDTF">2022-01-13T07:45:09Z</dcterms:modified>
</cp:coreProperties>
</file>