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60" windowWidth="20115" windowHeight="8010"/>
  </bookViews>
  <sheets>
    <sheet name="Latest " sheetId="13" r:id="rId1"/>
    <sheet name="Table" sheetId="9" r:id="rId2"/>
    <sheet name="Lge-old" sheetId="5" r:id="rId3"/>
    <sheet name="Lge-new" sheetId="12" r:id="rId4"/>
    <sheet name="Squads" sheetId="1" r:id="rId5"/>
    <sheet name="CatD" sheetId="10" state="hidden" r:id="rId6"/>
    <sheet name="Fixtures" sheetId="3" state="hidden" r:id="rId7"/>
    <sheet name="tlge-tot" sheetId="7" state="hidden" r:id="rId8"/>
    <sheet name="owners" sheetId="2" state="hidden" r:id="rId9"/>
    <sheet name="week" sheetId="11" state="hidden" r:id="rId10"/>
  </sheets>
  <definedNames>
    <definedName name="_xlnm._FilterDatabase" localSheetId="5" hidden="1">CatD!$A$1:$M$266</definedName>
    <definedName name="_xlnm._FilterDatabase" localSheetId="6" hidden="1">Fixtures!$A$1:$AF$241</definedName>
    <definedName name="_xlnm._FilterDatabase" localSheetId="2" hidden="1">'Lge-old'!$A$1:$AE$1</definedName>
    <definedName name="_xlnm._FilterDatabase" localSheetId="4" hidden="1">Squads!$C$1:$M$266</definedName>
    <definedName name="_ht1" localSheetId="3">'Lge-new'!$A$3</definedName>
    <definedName name="_ht1">'Lge-old'!$A$3</definedName>
    <definedName name="names">owners!$A$2:$A$17</definedName>
    <definedName name="owner">owners!$B$2:$B$17</definedName>
    <definedName name="_xlnm.Print_Area" localSheetId="6">Fixtures!$A$1:$H$8</definedName>
    <definedName name="_xlnm.Print_Area" localSheetId="3">'Lge-new'!$A$1:$Z$351</definedName>
    <definedName name="_xlnm.Print_Area" localSheetId="2">'Lge-old'!$A$1:$Z$351</definedName>
  </definedNames>
  <calcPr calcId="145621"/>
</workbook>
</file>

<file path=xl/calcChain.xml><?xml version="1.0" encoding="utf-8"?>
<calcChain xmlns="http://schemas.openxmlformats.org/spreadsheetml/2006/main">
  <c r="D1" i="11" l="1"/>
  <c r="Z346" i="12" l="1"/>
  <c r="W346" i="12"/>
  <c r="T346" i="12"/>
  <c r="Q346" i="12"/>
  <c r="N346" i="12"/>
  <c r="K346" i="12"/>
  <c r="AA346" i="12" s="1"/>
  <c r="H346" i="12"/>
  <c r="X345" i="12"/>
  <c r="U345" i="12"/>
  <c r="R345" i="12"/>
  <c r="O345" i="12"/>
  <c r="L345" i="12"/>
  <c r="I345" i="12"/>
  <c r="F345" i="12"/>
  <c r="Z325" i="12"/>
  <c r="W325" i="12"/>
  <c r="T325" i="12"/>
  <c r="Q325" i="12"/>
  <c r="N325" i="12"/>
  <c r="K325" i="12"/>
  <c r="H325" i="12"/>
  <c r="X324" i="12"/>
  <c r="U324" i="12"/>
  <c r="R324" i="12"/>
  <c r="O324" i="12"/>
  <c r="L324" i="12"/>
  <c r="I324" i="12"/>
  <c r="F324" i="12"/>
  <c r="AA324" i="12" s="1"/>
  <c r="Z302" i="12"/>
  <c r="W302" i="12"/>
  <c r="T302" i="12"/>
  <c r="Q302" i="12"/>
  <c r="N302" i="12"/>
  <c r="K302" i="12"/>
  <c r="AA302" i="12" s="1"/>
  <c r="H302" i="12"/>
  <c r="AB302" i="12" s="1"/>
  <c r="X301" i="12"/>
  <c r="U301" i="12"/>
  <c r="R301" i="12"/>
  <c r="O301" i="12"/>
  <c r="L301" i="12"/>
  <c r="I301" i="12"/>
  <c r="F301" i="12"/>
  <c r="Z281" i="12"/>
  <c r="W281" i="12"/>
  <c r="T281" i="12"/>
  <c r="Q281" i="12"/>
  <c r="N281" i="12"/>
  <c r="K281" i="12"/>
  <c r="H281" i="12"/>
  <c r="X280" i="12"/>
  <c r="U280" i="12"/>
  <c r="R280" i="12"/>
  <c r="O280" i="12"/>
  <c r="L280" i="12"/>
  <c r="I280" i="12"/>
  <c r="F280" i="12"/>
  <c r="AA280" i="12" s="1"/>
  <c r="Z258" i="12"/>
  <c r="W258" i="12"/>
  <c r="T258" i="12"/>
  <c r="Q258" i="12"/>
  <c r="N258" i="12"/>
  <c r="K258" i="12"/>
  <c r="H258" i="12"/>
  <c r="AB258" i="12" s="1"/>
  <c r="X257" i="12"/>
  <c r="U257" i="12"/>
  <c r="R257" i="12"/>
  <c r="O257" i="12"/>
  <c r="L257" i="12"/>
  <c r="I257" i="12"/>
  <c r="AA257" i="12" s="1"/>
  <c r="F257" i="12"/>
  <c r="Z237" i="12"/>
  <c r="W237" i="12"/>
  <c r="T237" i="12"/>
  <c r="Q237" i="12"/>
  <c r="N237" i="12"/>
  <c r="K237" i="12"/>
  <c r="H237" i="12"/>
  <c r="AA237" i="12" s="1"/>
  <c r="X236" i="12"/>
  <c r="U236" i="12"/>
  <c r="R236" i="12"/>
  <c r="O236" i="12"/>
  <c r="L236" i="12"/>
  <c r="I236" i="12"/>
  <c r="F236" i="12"/>
  <c r="AA236" i="12" s="1"/>
  <c r="Z214" i="12"/>
  <c r="W214" i="12"/>
  <c r="T214" i="12"/>
  <c r="Q214" i="12"/>
  <c r="N214" i="12"/>
  <c r="K214" i="12"/>
  <c r="AA214" i="12" s="1"/>
  <c r="H214" i="12"/>
  <c r="AB214" i="12" s="1"/>
  <c r="X213" i="12"/>
  <c r="U213" i="12"/>
  <c r="R213" i="12"/>
  <c r="O213" i="12"/>
  <c r="L213" i="12"/>
  <c r="I213" i="12"/>
  <c r="F213" i="12"/>
  <c r="Z193" i="12"/>
  <c r="W193" i="12"/>
  <c r="T193" i="12"/>
  <c r="Q193" i="12"/>
  <c r="N193" i="12"/>
  <c r="K193" i="12"/>
  <c r="H193" i="12"/>
  <c r="X192" i="12"/>
  <c r="U192" i="12"/>
  <c r="R192" i="12"/>
  <c r="O192" i="12"/>
  <c r="L192" i="12"/>
  <c r="I192" i="12"/>
  <c r="F192" i="12"/>
  <c r="AA192" i="12" s="1"/>
  <c r="Z170" i="12"/>
  <c r="W170" i="12"/>
  <c r="T170" i="12"/>
  <c r="Q170" i="12"/>
  <c r="N170" i="12"/>
  <c r="K170" i="12"/>
  <c r="H170" i="12"/>
  <c r="X169" i="12"/>
  <c r="U169" i="12"/>
  <c r="R169" i="12"/>
  <c r="O169" i="12"/>
  <c r="L169" i="12"/>
  <c r="I169" i="12"/>
  <c r="F169" i="12"/>
  <c r="Z149" i="12"/>
  <c r="W149" i="12"/>
  <c r="T149" i="12"/>
  <c r="Q149" i="12"/>
  <c r="N149" i="12"/>
  <c r="K149" i="12"/>
  <c r="H149" i="12"/>
  <c r="AA149" i="12" s="1"/>
  <c r="X148" i="12"/>
  <c r="U148" i="12"/>
  <c r="R148" i="12"/>
  <c r="O148" i="12"/>
  <c r="L148" i="12"/>
  <c r="I148" i="12"/>
  <c r="F148" i="12"/>
  <c r="AA148" i="12" s="1"/>
  <c r="Z126" i="12"/>
  <c r="W126" i="12"/>
  <c r="T126" i="12"/>
  <c r="Q126" i="12"/>
  <c r="N126" i="12"/>
  <c r="K126" i="12"/>
  <c r="H126" i="12"/>
  <c r="AB126" i="12" s="1"/>
  <c r="X125" i="12"/>
  <c r="U125" i="12"/>
  <c r="R125" i="12"/>
  <c r="O125" i="12"/>
  <c r="L125" i="12"/>
  <c r="I125" i="12"/>
  <c r="F125" i="12"/>
  <c r="Z105" i="12"/>
  <c r="W105" i="12"/>
  <c r="T105" i="12"/>
  <c r="Q105" i="12"/>
  <c r="N105" i="12"/>
  <c r="K105" i="12"/>
  <c r="H105" i="12"/>
  <c r="AA105" i="12" s="1"/>
  <c r="X104" i="12"/>
  <c r="U104" i="12"/>
  <c r="R104" i="12"/>
  <c r="O104" i="12"/>
  <c r="L104" i="12"/>
  <c r="I104" i="12"/>
  <c r="F104" i="12"/>
  <c r="AA104" i="12" s="1"/>
  <c r="Z82" i="12"/>
  <c r="W82" i="12"/>
  <c r="T82" i="12"/>
  <c r="Q82" i="12"/>
  <c r="N82" i="12"/>
  <c r="K82" i="12"/>
  <c r="H82" i="12"/>
  <c r="AB82" i="12" s="1"/>
  <c r="X81" i="12"/>
  <c r="U81" i="12"/>
  <c r="R81" i="12"/>
  <c r="O81" i="12"/>
  <c r="L81" i="12"/>
  <c r="I81" i="12"/>
  <c r="F81" i="12"/>
  <c r="Z61" i="12"/>
  <c r="W61" i="12"/>
  <c r="T61" i="12"/>
  <c r="Q61" i="12"/>
  <c r="N61" i="12"/>
  <c r="K61" i="12"/>
  <c r="H61" i="12"/>
  <c r="X60" i="12"/>
  <c r="U60" i="12"/>
  <c r="R60" i="12"/>
  <c r="O60" i="12"/>
  <c r="L60" i="12"/>
  <c r="I60" i="12"/>
  <c r="F60" i="12"/>
  <c r="AA60" i="12" s="1"/>
  <c r="Z38" i="12"/>
  <c r="W38" i="12"/>
  <c r="T38" i="12"/>
  <c r="Q38" i="12"/>
  <c r="N38" i="12"/>
  <c r="K38" i="12"/>
  <c r="AB38" i="12"/>
  <c r="X37" i="12"/>
  <c r="U37" i="12"/>
  <c r="AA37" i="12" s="1"/>
  <c r="R37" i="12"/>
  <c r="O37" i="12"/>
  <c r="L37" i="12"/>
  <c r="I37" i="12"/>
  <c r="Z17" i="12"/>
  <c r="W17" i="12"/>
  <c r="T17" i="12"/>
  <c r="Q17" i="12"/>
  <c r="N17" i="12"/>
  <c r="K17" i="12"/>
  <c r="H17" i="12"/>
  <c r="X16" i="12"/>
  <c r="U16" i="12"/>
  <c r="R16" i="12"/>
  <c r="O16" i="12"/>
  <c r="L16" i="12"/>
  <c r="I16" i="12"/>
  <c r="F16" i="12"/>
  <c r="F348" i="5"/>
  <c r="F327" i="5"/>
  <c r="E8" i="11" s="1"/>
  <c r="F195" i="5"/>
  <c r="F172" i="5"/>
  <c r="F63" i="5"/>
  <c r="G8" i="11"/>
  <c r="F8" i="11"/>
  <c r="D8" i="11"/>
  <c r="G7" i="11"/>
  <c r="D7" i="11"/>
  <c r="G6" i="11"/>
  <c r="D6" i="11"/>
  <c r="G5" i="11"/>
  <c r="E5" i="11"/>
  <c r="D5" i="11"/>
  <c r="G4" i="11"/>
  <c r="D4" i="11"/>
  <c r="G3" i="11"/>
  <c r="D3" i="11"/>
  <c r="G2" i="11"/>
  <c r="E2" i="11"/>
  <c r="D2" i="11"/>
  <c r="F4" i="11"/>
  <c r="G1" i="11"/>
  <c r="AB346" i="12" l="1"/>
  <c r="F348" i="12" s="1"/>
  <c r="AA345" i="12"/>
  <c r="AA325" i="12"/>
  <c r="AA301" i="12"/>
  <c r="F304" i="12" s="1"/>
  <c r="AA281" i="12"/>
  <c r="AA258" i="12"/>
  <c r="AA213" i="12"/>
  <c r="AA193" i="12"/>
  <c r="AB170" i="12"/>
  <c r="AA170" i="12"/>
  <c r="AA169" i="12"/>
  <c r="AA126" i="12"/>
  <c r="AA125" i="12"/>
  <c r="AA81" i="12"/>
  <c r="F84" i="12" s="1"/>
  <c r="AA61" i="12"/>
  <c r="AA17" i="12"/>
  <c r="AA16" i="12"/>
  <c r="F239" i="12"/>
  <c r="F128" i="12"/>
  <c r="F216" i="12"/>
  <c r="F260" i="12"/>
  <c r="AB17" i="12"/>
  <c r="F19" i="12" s="1"/>
  <c r="AB149" i="12"/>
  <c r="F151" i="12" s="1"/>
  <c r="AB193" i="12"/>
  <c r="F195" i="12" s="1"/>
  <c r="AB237" i="12"/>
  <c r="AB281" i="12"/>
  <c r="F283" i="12" s="1"/>
  <c r="AB325" i="12"/>
  <c r="F327" i="12" s="1"/>
  <c r="AB105" i="12"/>
  <c r="F107" i="12" s="1"/>
  <c r="AA38" i="12"/>
  <c r="AA82" i="12"/>
  <c r="AB61" i="12"/>
  <c r="F63" i="12" s="1"/>
  <c r="AE9" i="3"/>
  <c r="AB9" i="3"/>
  <c r="AA9" i="3"/>
  <c r="Z9" i="3"/>
  <c r="Y9" i="3"/>
  <c r="X9" i="3"/>
  <c r="Q9" i="3"/>
  <c r="P9" i="3"/>
  <c r="T9" i="3" s="1"/>
  <c r="O9" i="3"/>
  <c r="N9" i="3"/>
  <c r="M9" i="3"/>
  <c r="AE8" i="3"/>
  <c r="AB8" i="3"/>
  <c r="AA8" i="3"/>
  <c r="Z8" i="3"/>
  <c r="Y8" i="3"/>
  <c r="X8" i="3"/>
  <c r="Q8" i="3"/>
  <c r="P8" i="3"/>
  <c r="T8" i="3" s="1"/>
  <c r="O8" i="3"/>
  <c r="N8" i="3"/>
  <c r="M8" i="3"/>
  <c r="AE7" i="3"/>
  <c r="AB7" i="3"/>
  <c r="AA7" i="3"/>
  <c r="Z7" i="3"/>
  <c r="Y7" i="3"/>
  <c r="X7" i="3"/>
  <c r="Q7" i="3"/>
  <c r="P7" i="3"/>
  <c r="T7" i="3" s="1"/>
  <c r="O7" i="3"/>
  <c r="N7" i="3"/>
  <c r="M7" i="3"/>
  <c r="AE6" i="3"/>
  <c r="AB6" i="3"/>
  <c r="AA6" i="3"/>
  <c r="Z6" i="3"/>
  <c r="Y6" i="3"/>
  <c r="X6" i="3"/>
  <c r="Q6" i="3"/>
  <c r="P6" i="3"/>
  <c r="T6" i="3" s="1"/>
  <c r="O6" i="3"/>
  <c r="N6" i="3"/>
  <c r="M6" i="3"/>
  <c r="AE5" i="3"/>
  <c r="AB5" i="3"/>
  <c r="AA5" i="3"/>
  <c r="Z5" i="3"/>
  <c r="Y5" i="3"/>
  <c r="X5" i="3"/>
  <c r="Q5" i="3"/>
  <c r="P5" i="3"/>
  <c r="T5" i="3" s="1"/>
  <c r="O5" i="3"/>
  <c r="N5" i="3"/>
  <c r="M5" i="3"/>
  <c r="AE4" i="3"/>
  <c r="AB4" i="3"/>
  <c r="AA4" i="3"/>
  <c r="Z4" i="3"/>
  <c r="Y4" i="3"/>
  <c r="X4" i="3"/>
  <c r="Q4" i="3"/>
  <c r="P4" i="3"/>
  <c r="T4" i="3" s="1"/>
  <c r="O4" i="3"/>
  <c r="N4" i="3"/>
  <c r="M4" i="3"/>
  <c r="AE3" i="3"/>
  <c r="AB3" i="3"/>
  <c r="AA3" i="3"/>
  <c r="Z3" i="3"/>
  <c r="Y3" i="3"/>
  <c r="X3" i="3"/>
  <c r="Q3" i="3"/>
  <c r="P3" i="3"/>
  <c r="T3" i="3" s="1"/>
  <c r="O3" i="3"/>
  <c r="N3" i="3"/>
  <c r="M3" i="3"/>
  <c r="AE2" i="3"/>
  <c r="AB2" i="3"/>
  <c r="AA2" i="3"/>
  <c r="Z2" i="3"/>
  <c r="Y2" i="3"/>
  <c r="X2" i="3"/>
  <c r="Q2" i="3"/>
  <c r="P2" i="3"/>
  <c r="T2" i="3" s="1"/>
  <c r="O2" i="3"/>
  <c r="N2" i="3"/>
  <c r="M2" i="3"/>
  <c r="F172" i="12" l="1"/>
  <c r="W2" i="3"/>
  <c r="W4" i="3"/>
  <c r="W8" i="3"/>
  <c r="AD9" i="3"/>
  <c r="AF9" i="3" s="1"/>
  <c r="W3" i="3"/>
  <c r="W7" i="3"/>
  <c r="S3" i="3"/>
  <c r="U3" i="3" s="1"/>
  <c r="S4" i="3"/>
  <c r="S5" i="3"/>
  <c r="S6" i="3"/>
  <c r="S7" i="3"/>
  <c r="S8" i="3"/>
  <c r="S9" i="3"/>
  <c r="AC9" i="3"/>
  <c r="AC2" i="3"/>
  <c r="AC3" i="3"/>
  <c r="AC4" i="3"/>
  <c r="AC5" i="3"/>
  <c r="AC6" i="3"/>
  <c r="R3" i="3"/>
  <c r="R4" i="3"/>
  <c r="R5" i="3"/>
  <c r="R6" i="3"/>
  <c r="R7" i="3"/>
  <c r="R8" i="3"/>
  <c r="L3" i="3"/>
  <c r="U4" i="3"/>
  <c r="U5" i="3"/>
  <c r="U6" i="3"/>
  <c r="L7" i="3"/>
  <c r="U8" i="3"/>
  <c r="U9" i="3"/>
  <c r="AC7" i="3"/>
  <c r="AC8" i="3"/>
  <c r="AD4" i="3"/>
  <c r="AF4" i="3" s="1"/>
  <c r="AD5" i="3"/>
  <c r="AF5" i="3" s="1"/>
  <c r="AD6" i="3"/>
  <c r="AF6" i="3" s="1"/>
  <c r="AD7" i="3"/>
  <c r="AF7" i="3" s="1"/>
  <c r="AD8" i="3"/>
  <c r="AF8" i="3" s="1"/>
  <c r="U7" i="3"/>
  <c r="W5" i="3"/>
  <c r="W9" i="3"/>
  <c r="L4" i="3"/>
  <c r="L8" i="3"/>
  <c r="AD2" i="3"/>
  <c r="AF2" i="3" s="1"/>
  <c r="AD3" i="3"/>
  <c r="AF3" i="3" s="1"/>
  <c r="R9" i="3"/>
  <c r="W6" i="3"/>
  <c r="L5" i="3"/>
  <c r="L9" i="3"/>
  <c r="R2" i="3"/>
  <c r="L2" i="3"/>
  <c r="L6" i="3"/>
  <c r="S2" i="3"/>
  <c r="U2" i="3" s="1"/>
  <c r="Z346" i="5"/>
  <c r="W346" i="5"/>
  <c r="T346" i="5"/>
  <c r="Q346" i="5"/>
  <c r="N346" i="5"/>
  <c r="K346" i="5"/>
  <c r="H346" i="5"/>
  <c r="X345" i="5"/>
  <c r="U345" i="5"/>
  <c r="R345" i="5"/>
  <c r="O345" i="5"/>
  <c r="L345" i="5"/>
  <c r="I345" i="5"/>
  <c r="F345" i="5"/>
  <c r="Z325" i="5"/>
  <c r="W325" i="5"/>
  <c r="T325" i="5"/>
  <c r="Q325" i="5"/>
  <c r="N325" i="5"/>
  <c r="K325" i="5"/>
  <c r="H325" i="5"/>
  <c r="X324" i="5"/>
  <c r="U324" i="5"/>
  <c r="R324" i="5"/>
  <c r="O324" i="5"/>
  <c r="L324" i="5"/>
  <c r="I324" i="5"/>
  <c r="F324" i="5"/>
  <c r="Z302" i="5"/>
  <c r="W302" i="5"/>
  <c r="T302" i="5"/>
  <c r="Q302" i="5"/>
  <c r="N302" i="5"/>
  <c r="K302" i="5"/>
  <c r="H302" i="5"/>
  <c r="X301" i="5"/>
  <c r="U301" i="5"/>
  <c r="R301" i="5"/>
  <c r="O301" i="5"/>
  <c r="L301" i="5"/>
  <c r="I301" i="5"/>
  <c r="F301" i="5"/>
  <c r="Z281" i="5"/>
  <c r="W281" i="5"/>
  <c r="T281" i="5"/>
  <c r="Q281" i="5"/>
  <c r="N281" i="5"/>
  <c r="K281" i="5"/>
  <c r="H281" i="5"/>
  <c r="X280" i="5"/>
  <c r="U280" i="5"/>
  <c r="R280" i="5"/>
  <c r="O280" i="5"/>
  <c r="L280" i="5"/>
  <c r="I280" i="5"/>
  <c r="F280" i="5"/>
  <c r="Z258" i="5"/>
  <c r="W258" i="5"/>
  <c r="T258" i="5"/>
  <c r="Q258" i="5"/>
  <c r="N258" i="5"/>
  <c r="K258" i="5"/>
  <c r="H258" i="5"/>
  <c r="X257" i="5"/>
  <c r="U257" i="5"/>
  <c r="R257" i="5"/>
  <c r="O257" i="5"/>
  <c r="L257" i="5"/>
  <c r="I257" i="5"/>
  <c r="F257" i="5"/>
  <c r="Z237" i="5"/>
  <c r="W237" i="5"/>
  <c r="T237" i="5"/>
  <c r="Q237" i="5"/>
  <c r="N237" i="5"/>
  <c r="K237" i="5"/>
  <c r="H237" i="5"/>
  <c r="X236" i="5"/>
  <c r="U236" i="5"/>
  <c r="R236" i="5"/>
  <c r="O236" i="5"/>
  <c r="L236" i="5"/>
  <c r="I236" i="5"/>
  <c r="F236" i="5"/>
  <c r="Z214" i="5"/>
  <c r="W214" i="5"/>
  <c r="T214" i="5"/>
  <c r="Q214" i="5"/>
  <c r="N214" i="5"/>
  <c r="K214" i="5"/>
  <c r="H214" i="5"/>
  <c r="X213" i="5"/>
  <c r="U213" i="5"/>
  <c r="R213" i="5"/>
  <c r="O213" i="5"/>
  <c r="L213" i="5"/>
  <c r="I213" i="5"/>
  <c r="F213" i="5"/>
  <c r="Z193" i="5"/>
  <c r="W193" i="5"/>
  <c r="T193" i="5"/>
  <c r="Q193" i="5"/>
  <c r="N193" i="5"/>
  <c r="K193" i="5"/>
  <c r="H193" i="5"/>
  <c r="X192" i="5"/>
  <c r="U192" i="5"/>
  <c r="R192" i="5"/>
  <c r="O192" i="5"/>
  <c r="L192" i="5"/>
  <c r="I192" i="5"/>
  <c r="F192" i="5"/>
  <c r="Z170" i="5"/>
  <c r="W170" i="5"/>
  <c r="T170" i="5"/>
  <c r="Q170" i="5"/>
  <c r="N170" i="5"/>
  <c r="K170" i="5"/>
  <c r="H170" i="5"/>
  <c r="X169" i="5"/>
  <c r="U169" i="5"/>
  <c r="R169" i="5"/>
  <c r="O169" i="5"/>
  <c r="L169" i="5"/>
  <c r="I169" i="5"/>
  <c r="F169" i="5"/>
  <c r="Z149" i="5"/>
  <c r="W149" i="5"/>
  <c r="T149" i="5"/>
  <c r="Q149" i="5"/>
  <c r="N149" i="5"/>
  <c r="K149" i="5"/>
  <c r="H149" i="5"/>
  <c r="X148" i="5"/>
  <c r="U148" i="5"/>
  <c r="R148" i="5"/>
  <c r="O148" i="5"/>
  <c r="L148" i="5"/>
  <c r="I148" i="5"/>
  <c r="F148" i="5"/>
  <c r="Z126" i="5"/>
  <c r="W126" i="5"/>
  <c r="T126" i="5"/>
  <c r="Q126" i="5"/>
  <c r="N126" i="5"/>
  <c r="K126" i="5"/>
  <c r="H126" i="5"/>
  <c r="X125" i="5"/>
  <c r="U125" i="5"/>
  <c r="R125" i="5"/>
  <c r="O125" i="5"/>
  <c r="L125" i="5"/>
  <c r="I125" i="5"/>
  <c r="F125" i="5"/>
  <c r="Z105" i="5"/>
  <c r="W105" i="5"/>
  <c r="T105" i="5"/>
  <c r="Q105" i="5"/>
  <c r="N105" i="5"/>
  <c r="K105" i="5"/>
  <c r="H105" i="5"/>
  <c r="X104" i="5"/>
  <c r="U104" i="5"/>
  <c r="R104" i="5"/>
  <c r="O104" i="5"/>
  <c r="L104" i="5"/>
  <c r="I104" i="5"/>
  <c r="F104" i="5"/>
  <c r="Z82" i="5"/>
  <c r="W82" i="5"/>
  <c r="T82" i="5"/>
  <c r="Q82" i="5"/>
  <c r="N82" i="5"/>
  <c r="K82" i="5"/>
  <c r="H82" i="5"/>
  <c r="X81" i="5"/>
  <c r="U81" i="5"/>
  <c r="R81" i="5"/>
  <c r="O81" i="5"/>
  <c r="L81" i="5"/>
  <c r="I81" i="5"/>
  <c r="F81" i="5"/>
  <c r="Z61" i="5"/>
  <c r="W61" i="5"/>
  <c r="T61" i="5"/>
  <c r="Q61" i="5"/>
  <c r="N61" i="5"/>
  <c r="K61" i="5"/>
  <c r="H61" i="5"/>
  <c r="X60" i="5"/>
  <c r="U60" i="5"/>
  <c r="R60" i="5"/>
  <c r="O60" i="5"/>
  <c r="L60" i="5"/>
  <c r="I60" i="5"/>
  <c r="F60" i="5"/>
  <c r="Z38" i="5"/>
  <c r="W38" i="5"/>
  <c r="T38" i="5"/>
  <c r="Q38" i="5"/>
  <c r="N38" i="5"/>
  <c r="K38" i="5"/>
  <c r="H38" i="5"/>
  <c r="X37" i="5"/>
  <c r="U37" i="5"/>
  <c r="R37" i="5"/>
  <c r="O37" i="5"/>
  <c r="L37" i="5"/>
  <c r="I37" i="5"/>
  <c r="F37" i="5"/>
  <c r="Z17" i="5"/>
  <c r="W17" i="5"/>
  <c r="T17" i="5"/>
  <c r="Q17" i="5"/>
  <c r="N17" i="5"/>
  <c r="K17" i="5"/>
  <c r="H17" i="5"/>
  <c r="X16" i="5"/>
  <c r="U16" i="5"/>
  <c r="R16" i="5"/>
  <c r="O16" i="5"/>
  <c r="L16" i="5"/>
  <c r="I16" i="5"/>
  <c r="F16" i="5"/>
  <c r="AA345" i="5" l="1"/>
  <c r="AB237" i="5"/>
  <c r="AA236" i="5"/>
  <c r="F239" i="5" s="1"/>
  <c r="E6" i="11" s="1"/>
  <c r="AA213" i="5"/>
  <c r="AA192" i="5"/>
  <c r="AB193" i="5"/>
  <c r="AA148" i="5"/>
  <c r="F151" i="5" s="1"/>
  <c r="E4" i="11" s="1"/>
  <c r="AB149" i="5"/>
  <c r="AA125" i="5"/>
  <c r="AB82" i="5"/>
  <c r="F84" i="5" s="1"/>
  <c r="F2" i="11" s="1"/>
  <c r="AA81" i="5"/>
  <c r="AB17" i="5"/>
  <c r="AB346" i="5"/>
  <c r="AA324" i="5"/>
  <c r="AB325" i="5"/>
  <c r="AA301" i="5"/>
  <c r="AB302" i="5"/>
  <c r="F304" i="5" s="1"/>
  <c r="F7" i="11" s="1"/>
  <c r="AA280" i="5"/>
  <c r="AB281" i="5"/>
  <c r="F283" i="5" s="1"/>
  <c r="E7" i="11" s="1"/>
  <c r="AA257" i="5"/>
  <c r="AB258" i="5"/>
  <c r="F260" i="5" s="1"/>
  <c r="F6" i="11" s="1"/>
  <c r="AB214" i="5"/>
  <c r="F216" i="5" s="1"/>
  <c r="F5" i="11" s="1"/>
  <c r="AA169" i="5"/>
  <c r="AB170" i="5"/>
  <c r="AB126" i="5"/>
  <c r="F128" i="5" s="1"/>
  <c r="F3" i="11" s="1"/>
  <c r="AA104" i="5"/>
  <c r="AB105" i="5"/>
  <c r="F107" i="5" s="1"/>
  <c r="E3" i="11" s="1"/>
  <c r="AA60" i="5"/>
  <c r="AB61" i="5"/>
  <c r="AA37" i="5"/>
  <c r="AB38" i="5"/>
  <c r="AA16" i="5"/>
  <c r="AA346" i="5"/>
  <c r="AA325" i="5"/>
  <c r="AA302" i="5"/>
  <c r="AA281" i="5"/>
  <c r="AA258" i="5"/>
  <c r="AA237" i="5"/>
  <c r="AA214" i="5"/>
  <c r="AA193" i="5"/>
  <c r="AA170" i="5"/>
  <c r="AA149" i="5"/>
  <c r="AA126" i="5"/>
  <c r="AA105" i="5"/>
  <c r="AA82" i="5"/>
  <c r="AA61" i="5"/>
  <c r="AA38" i="5"/>
  <c r="AA17" i="5"/>
  <c r="F19" i="5" l="1"/>
  <c r="E1" i="11" s="1"/>
  <c r="F40" i="5"/>
  <c r="F1" i="11" s="1"/>
  <c r="H241" i="3"/>
  <c r="G241" i="3"/>
  <c r="F241" i="3"/>
  <c r="E241" i="3"/>
  <c r="H240" i="3"/>
  <c r="G240" i="3"/>
  <c r="F240" i="3"/>
  <c r="E240" i="3"/>
  <c r="H239" i="3"/>
  <c r="G239" i="3"/>
  <c r="F239" i="3"/>
  <c r="E239" i="3"/>
  <c r="H238" i="3"/>
  <c r="G238" i="3"/>
  <c r="F238" i="3"/>
  <c r="E238" i="3"/>
  <c r="H237" i="3"/>
  <c r="G237" i="3"/>
  <c r="F237" i="3"/>
  <c r="E237" i="3"/>
  <c r="H236" i="3"/>
  <c r="G236" i="3"/>
  <c r="F236" i="3"/>
  <c r="E236" i="3"/>
  <c r="H235" i="3"/>
  <c r="G235" i="3"/>
  <c r="F235" i="3"/>
  <c r="E235" i="3"/>
  <c r="H234" i="3"/>
  <c r="G234" i="3"/>
  <c r="F234" i="3"/>
  <c r="E234" i="3"/>
  <c r="H233" i="3"/>
  <c r="G233" i="3"/>
  <c r="F233" i="3"/>
  <c r="E233" i="3"/>
  <c r="H232" i="3"/>
  <c r="G232" i="3"/>
  <c r="F232" i="3"/>
  <c r="E232" i="3"/>
  <c r="H231" i="3"/>
  <c r="G231" i="3"/>
  <c r="F231" i="3"/>
  <c r="E231" i="3"/>
  <c r="H230" i="3"/>
  <c r="G230" i="3"/>
  <c r="F230" i="3"/>
  <c r="E230" i="3"/>
  <c r="H229" i="3"/>
  <c r="G229" i="3"/>
  <c r="F229" i="3"/>
  <c r="E229" i="3"/>
  <c r="H228" i="3"/>
  <c r="G228" i="3"/>
  <c r="F228" i="3"/>
  <c r="E228" i="3"/>
  <c r="H227" i="3"/>
  <c r="G227" i="3"/>
  <c r="F227" i="3"/>
  <c r="E227" i="3"/>
  <c r="H226" i="3"/>
  <c r="G226" i="3"/>
  <c r="F226" i="3"/>
  <c r="E226" i="3"/>
  <c r="H225" i="3"/>
  <c r="G225" i="3"/>
  <c r="F225" i="3"/>
  <c r="E225" i="3"/>
  <c r="H224" i="3"/>
  <c r="G224" i="3"/>
  <c r="F224" i="3"/>
  <c r="E224" i="3"/>
  <c r="H223" i="3"/>
  <c r="G223" i="3"/>
  <c r="F223" i="3"/>
  <c r="E223" i="3"/>
  <c r="H222" i="3"/>
  <c r="G222" i="3"/>
  <c r="F222" i="3"/>
  <c r="E222" i="3"/>
  <c r="H221" i="3"/>
  <c r="G221" i="3"/>
  <c r="F221" i="3"/>
  <c r="E221" i="3"/>
  <c r="H220" i="3"/>
  <c r="G220" i="3"/>
  <c r="F220" i="3"/>
  <c r="E220" i="3"/>
  <c r="H219" i="3"/>
  <c r="G219" i="3"/>
  <c r="F219" i="3"/>
  <c r="E219" i="3"/>
  <c r="H218" i="3"/>
  <c r="G218" i="3"/>
  <c r="F218" i="3"/>
  <c r="E218" i="3"/>
  <c r="H217" i="3"/>
  <c r="G217" i="3"/>
  <c r="F217" i="3"/>
  <c r="E217" i="3"/>
  <c r="H216" i="3"/>
  <c r="G216" i="3"/>
  <c r="F216" i="3"/>
  <c r="E216" i="3"/>
  <c r="H215" i="3"/>
  <c r="G215" i="3"/>
  <c r="F215" i="3"/>
  <c r="E215" i="3"/>
  <c r="H214" i="3"/>
  <c r="G214" i="3"/>
  <c r="F214" i="3"/>
  <c r="E214" i="3"/>
  <c r="H213" i="3"/>
  <c r="G213" i="3"/>
  <c r="F213" i="3"/>
  <c r="E213" i="3"/>
  <c r="H212" i="3"/>
  <c r="G212" i="3"/>
  <c r="F212" i="3"/>
  <c r="E212" i="3"/>
  <c r="H211" i="3"/>
  <c r="G211" i="3"/>
  <c r="F211" i="3"/>
  <c r="E211" i="3"/>
  <c r="H210" i="3"/>
  <c r="G210" i="3"/>
  <c r="F210" i="3"/>
  <c r="E210" i="3"/>
  <c r="H209" i="3"/>
  <c r="G209" i="3"/>
  <c r="F209" i="3"/>
  <c r="E209" i="3"/>
  <c r="H208" i="3"/>
  <c r="G208" i="3"/>
  <c r="F208" i="3"/>
  <c r="E208" i="3"/>
  <c r="H207" i="3"/>
  <c r="G207" i="3"/>
  <c r="F207" i="3"/>
  <c r="E207" i="3"/>
  <c r="H206" i="3"/>
  <c r="G206" i="3"/>
  <c r="F206" i="3"/>
  <c r="E206" i="3"/>
  <c r="H205" i="3"/>
  <c r="G205" i="3"/>
  <c r="F205" i="3"/>
  <c r="E205" i="3"/>
  <c r="H204" i="3"/>
  <c r="G204" i="3"/>
  <c r="F204" i="3"/>
  <c r="E204" i="3"/>
  <c r="H203" i="3"/>
  <c r="G203" i="3"/>
  <c r="F203" i="3"/>
  <c r="E203" i="3"/>
  <c r="H202" i="3"/>
  <c r="G202" i="3"/>
  <c r="F202" i="3"/>
  <c r="E202" i="3"/>
  <c r="H201" i="3"/>
  <c r="G201" i="3"/>
  <c r="F201" i="3"/>
  <c r="E201" i="3"/>
  <c r="H200" i="3"/>
  <c r="G200" i="3"/>
  <c r="F200" i="3"/>
  <c r="E200" i="3"/>
  <c r="H199" i="3"/>
  <c r="G199" i="3"/>
  <c r="F199" i="3"/>
  <c r="E199" i="3"/>
  <c r="H198" i="3"/>
  <c r="G198" i="3"/>
  <c r="F198" i="3"/>
  <c r="E198" i="3"/>
  <c r="H197" i="3"/>
  <c r="G197" i="3"/>
  <c r="F197" i="3"/>
  <c r="E197" i="3"/>
  <c r="H196" i="3"/>
  <c r="G196" i="3"/>
  <c r="F196" i="3"/>
  <c r="E196" i="3"/>
  <c r="H195" i="3"/>
  <c r="G195" i="3"/>
  <c r="F195" i="3"/>
  <c r="E195" i="3"/>
  <c r="H194" i="3"/>
  <c r="G194" i="3"/>
  <c r="F194" i="3"/>
  <c r="E194" i="3"/>
  <c r="H193" i="3"/>
  <c r="G193" i="3"/>
  <c r="F193" i="3"/>
  <c r="E193" i="3"/>
  <c r="H192" i="3"/>
  <c r="G192" i="3"/>
  <c r="F192" i="3"/>
  <c r="E192" i="3"/>
  <c r="H191" i="3"/>
  <c r="G191" i="3"/>
  <c r="F191" i="3"/>
  <c r="E191" i="3"/>
  <c r="H190" i="3"/>
  <c r="G190" i="3"/>
  <c r="F190" i="3"/>
  <c r="E190" i="3"/>
  <c r="H189" i="3"/>
  <c r="G189" i="3"/>
  <c r="F189" i="3"/>
  <c r="E189" i="3"/>
  <c r="H188" i="3"/>
  <c r="G188" i="3"/>
  <c r="F188" i="3"/>
  <c r="E188" i="3"/>
  <c r="H187" i="3"/>
  <c r="G187" i="3"/>
  <c r="F187" i="3"/>
  <c r="E187" i="3"/>
  <c r="H186" i="3"/>
  <c r="G186" i="3"/>
  <c r="F186" i="3"/>
  <c r="E186" i="3"/>
  <c r="H185" i="3"/>
  <c r="G185" i="3"/>
  <c r="F185" i="3"/>
  <c r="E185" i="3"/>
  <c r="H184" i="3"/>
  <c r="G184" i="3"/>
  <c r="F184" i="3"/>
  <c r="E184" i="3"/>
  <c r="H183" i="3"/>
  <c r="G183" i="3"/>
  <c r="F183" i="3"/>
  <c r="E183" i="3"/>
  <c r="H182" i="3"/>
  <c r="G182" i="3"/>
  <c r="F182" i="3"/>
  <c r="E182" i="3"/>
  <c r="H181" i="3"/>
  <c r="G181" i="3"/>
  <c r="F181" i="3"/>
  <c r="E181" i="3"/>
  <c r="H180" i="3"/>
  <c r="G180" i="3"/>
  <c r="F180" i="3"/>
  <c r="E180" i="3"/>
  <c r="H179" i="3"/>
  <c r="G179" i="3"/>
  <c r="F179" i="3"/>
  <c r="E179" i="3"/>
  <c r="H178" i="3"/>
  <c r="G178" i="3"/>
  <c r="F178" i="3"/>
  <c r="E178" i="3"/>
  <c r="H177" i="3"/>
  <c r="G177" i="3"/>
  <c r="F177" i="3"/>
  <c r="E177" i="3"/>
  <c r="H176" i="3"/>
  <c r="G176" i="3"/>
  <c r="F176" i="3"/>
  <c r="E176" i="3"/>
  <c r="H175" i="3"/>
  <c r="G175" i="3"/>
  <c r="F175" i="3"/>
  <c r="E175" i="3"/>
  <c r="H174" i="3"/>
  <c r="G174" i="3"/>
  <c r="F174" i="3"/>
  <c r="E174" i="3"/>
  <c r="H173" i="3"/>
  <c r="G173" i="3"/>
  <c r="F173" i="3"/>
  <c r="E173" i="3"/>
  <c r="H172" i="3"/>
  <c r="G172" i="3"/>
  <c r="F172" i="3"/>
  <c r="E172" i="3"/>
  <c r="H171" i="3"/>
  <c r="G171" i="3"/>
  <c r="F171" i="3"/>
  <c r="E171" i="3"/>
  <c r="H170" i="3"/>
  <c r="G170" i="3"/>
  <c r="F170" i="3"/>
  <c r="E170" i="3"/>
  <c r="H169" i="3"/>
  <c r="G169" i="3"/>
  <c r="F169" i="3"/>
  <c r="E169" i="3"/>
  <c r="H168" i="3"/>
  <c r="G168" i="3"/>
  <c r="F168" i="3"/>
  <c r="E168" i="3"/>
  <c r="H167" i="3"/>
  <c r="G167" i="3"/>
  <c r="F167" i="3"/>
  <c r="E167" i="3"/>
  <c r="H166" i="3"/>
  <c r="G166" i="3"/>
  <c r="F166" i="3"/>
  <c r="E166" i="3"/>
  <c r="H165" i="3"/>
  <c r="G165" i="3"/>
  <c r="F165" i="3"/>
  <c r="E165" i="3"/>
  <c r="H164" i="3"/>
  <c r="G164" i="3"/>
  <c r="F164" i="3"/>
  <c r="E164" i="3"/>
  <c r="H163" i="3"/>
  <c r="G163" i="3"/>
  <c r="F163" i="3"/>
  <c r="E163" i="3"/>
  <c r="H162" i="3"/>
  <c r="G162" i="3"/>
  <c r="F162" i="3"/>
  <c r="E162" i="3"/>
  <c r="H161" i="3"/>
  <c r="G161" i="3"/>
  <c r="F161" i="3"/>
  <c r="E161" i="3"/>
  <c r="H160" i="3"/>
  <c r="G160" i="3"/>
  <c r="F160" i="3"/>
  <c r="E160" i="3"/>
  <c r="H159" i="3"/>
  <c r="G159" i="3"/>
  <c r="F159" i="3"/>
  <c r="E159" i="3"/>
  <c r="H158" i="3"/>
  <c r="G158" i="3"/>
  <c r="F158" i="3"/>
  <c r="E158" i="3"/>
  <c r="H157" i="3"/>
  <c r="G157" i="3"/>
  <c r="F157" i="3"/>
  <c r="E157" i="3"/>
  <c r="H156" i="3"/>
  <c r="G156" i="3"/>
  <c r="F156" i="3"/>
  <c r="E156" i="3"/>
  <c r="H155" i="3"/>
  <c r="G155" i="3"/>
  <c r="F155" i="3"/>
  <c r="E155" i="3"/>
  <c r="H154" i="3"/>
  <c r="G154" i="3"/>
  <c r="F154" i="3"/>
  <c r="E154" i="3"/>
  <c r="H153" i="3"/>
  <c r="G153" i="3"/>
  <c r="F153" i="3"/>
  <c r="E153" i="3"/>
  <c r="H152" i="3"/>
  <c r="G152" i="3"/>
  <c r="F152" i="3"/>
  <c r="E152" i="3"/>
  <c r="H151" i="3"/>
  <c r="G151" i="3"/>
  <c r="F151" i="3"/>
  <c r="E151" i="3"/>
  <c r="H150" i="3"/>
  <c r="G150" i="3"/>
  <c r="F150" i="3"/>
  <c r="E150" i="3"/>
  <c r="H149" i="3"/>
  <c r="G149" i="3"/>
  <c r="F149" i="3"/>
  <c r="E149" i="3"/>
  <c r="H148" i="3"/>
  <c r="G148" i="3"/>
  <c r="F148" i="3"/>
  <c r="E148" i="3"/>
  <c r="H147" i="3"/>
  <c r="G147" i="3"/>
  <c r="F147" i="3"/>
  <c r="E147" i="3"/>
  <c r="H146" i="3"/>
  <c r="G146" i="3"/>
  <c r="F146" i="3"/>
  <c r="E146" i="3"/>
  <c r="H145" i="3"/>
  <c r="G145" i="3"/>
  <c r="F145" i="3"/>
  <c r="E145" i="3"/>
  <c r="H144" i="3"/>
  <c r="G144" i="3"/>
  <c r="F144" i="3"/>
  <c r="E144" i="3"/>
  <c r="H143" i="3"/>
  <c r="G143" i="3"/>
  <c r="F143" i="3"/>
  <c r="E143" i="3"/>
  <c r="H142" i="3"/>
  <c r="G142" i="3"/>
  <c r="F142" i="3"/>
  <c r="E142" i="3"/>
  <c r="H141" i="3"/>
  <c r="G141" i="3"/>
  <c r="F141" i="3"/>
  <c r="E141" i="3"/>
  <c r="H140" i="3"/>
  <c r="G140" i="3"/>
  <c r="F140" i="3"/>
  <c r="E140" i="3"/>
  <c r="H139" i="3"/>
  <c r="G139" i="3"/>
  <c r="F139" i="3"/>
  <c r="E139" i="3"/>
  <c r="H138" i="3"/>
  <c r="G138" i="3"/>
  <c r="F138" i="3"/>
  <c r="E138" i="3"/>
  <c r="H137" i="3"/>
  <c r="G137" i="3"/>
  <c r="F137" i="3"/>
  <c r="E137" i="3"/>
  <c r="H136" i="3"/>
  <c r="G136" i="3"/>
  <c r="F136" i="3"/>
  <c r="E136" i="3"/>
  <c r="H135" i="3"/>
  <c r="G135" i="3"/>
  <c r="F135" i="3"/>
  <c r="E135" i="3"/>
  <c r="H134" i="3"/>
  <c r="G134" i="3"/>
  <c r="F134" i="3"/>
  <c r="E134" i="3"/>
  <c r="H133" i="3"/>
  <c r="G133" i="3"/>
  <c r="F133" i="3"/>
  <c r="E133" i="3"/>
  <c r="H132" i="3"/>
  <c r="G132" i="3"/>
  <c r="F132" i="3"/>
  <c r="E132" i="3"/>
  <c r="H131" i="3"/>
  <c r="G131" i="3"/>
  <c r="F131" i="3"/>
  <c r="E131" i="3"/>
  <c r="H130" i="3"/>
  <c r="G130" i="3"/>
  <c r="F130" i="3"/>
  <c r="E130" i="3"/>
  <c r="H129" i="3"/>
  <c r="G129" i="3"/>
  <c r="F129" i="3"/>
  <c r="E129" i="3"/>
  <c r="H128" i="3"/>
  <c r="G128" i="3"/>
  <c r="F128" i="3"/>
  <c r="E128" i="3"/>
  <c r="H127" i="3"/>
  <c r="G127" i="3"/>
  <c r="F127" i="3"/>
  <c r="E127" i="3"/>
  <c r="H126" i="3"/>
  <c r="G126" i="3"/>
  <c r="F126" i="3"/>
  <c r="E126" i="3"/>
  <c r="H125" i="3"/>
  <c r="G125" i="3"/>
  <c r="F125" i="3"/>
  <c r="E125" i="3"/>
  <c r="H124" i="3"/>
  <c r="G124" i="3"/>
  <c r="F124" i="3"/>
  <c r="E124" i="3"/>
  <c r="H123" i="3"/>
  <c r="G123" i="3"/>
  <c r="F123" i="3"/>
  <c r="E123" i="3"/>
  <c r="H122" i="3"/>
  <c r="G122" i="3"/>
  <c r="F122" i="3"/>
  <c r="E122" i="3"/>
  <c r="H121" i="3"/>
  <c r="G121" i="3"/>
  <c r="F121" i="3"/>
  <c r="E121" i="3"/>
  <c r="H120" i="3"/>
  <c r="G120" i="3"/>
  <c r="F120" i="3"/>
  <c r="E120" i="3"/>
  <c r="H119" i="3"/>
  <c r="G119" i="3"/>
  <c r="F119" i="3"/>
  <c r="E119" i="3"/>
  <c r="H118" i="3"/>
  <c r="G118" i="3"/>
  <c r="F118" i="3"/>
  <c r="E118" i="3"/>
  <c r="H117" i="3"/>
  <c r="G117" i="3"/>
  <c r="F117" i="3"/>
  <c r="E117" i="3"/>
  <c r="H116" i="3"/>
  <c r="G116" i="3"/>
  <c r="F116" i="3"/>
  <c r="E116" i="3"/>
  <c r="H115" i="3"/>
  <c r="G115" i="3"/>
  <c r="F115" i="3"/>
  <c r="E115" i="3"/>
  <c r="H114" i="3"/>
  <c r="G114" i="3"/>
  <c r="F114" i="3"/>
  <c r="E114" i="3"/>
  <c r="H113" i="3"/>
  <c r="G113" i="3"/>
  <c r="F113" i="3"/>
  <c r="E113" i="3"/>
  <c r="H112" i="3"/>
  <c r="G112" i="3"/>
  <c r="F112" i="3"/>
  <c r="E112" i="3"/>
  <c r="H111" i="3"/>
  <c r="G111" i="3"/>
  <c r="F111" i="3"/>
  <c r="E111" i="3"/>
  <c r="H110" i="3"/>
  <c r="G110" i="3"/>
  <c r="F110" i="3"/>
  <c r="E110" i="3"/>
  <c r="H109" i="3"/>
  <c r="G109" i="3"/>
  <c r="F109" i="3"/>
  <c r="E109" i="3"/>
  <c r="H108" i="3"/>
  <c r="G108" i="3"/>
  <c r="F108" i="3"/>
  <c r="E108" i="3"/>
  <c r="H107" i="3"/>
  <c r="G107" i="3"/>
  <c r="F107" i="3"/>
  <c r="E107" i="3"/>
  <c r="H106" i="3"/>
  <c r="G106" i="3"/>
  <c r="F106" i="3"/>
  <c r="E106" i="3"/>
  <c r="H105" i="3"/>
  <c r="G105" i="3"/>
  <c r="F105" i="3"/>
  <c r="E105" i="3"/>
  <c r="H104" i="3"/>
  <c r="G104" i="3"/>
  <c r="F104" i="3"/>
  <c r="E104" i="3"/>
  <c r="H103" i="3"/>
  <c r="G103" i="3"/>
  <c r="F103" i="3"/>
  <c r="E103" i="3"/>
  <c r="H102" i="3"/>
  <c r="G102" i="3"/>
  <c r="F102" i="3"/>
  <c r="E102" i="3"/>
  <c r="H101" i="3"/>
  <c r="G101" i="3"/>
  <c r="F101" i="3"/>
  <c r="E101" i="3"/>
  <c r="H100" i="3"/>
  <c r="G100" i="3"/>
  <c r="F100" i="3"/>
  <c r="E100" i="3"/>
  <c r="H99" i="3"/>
  <c r="G99" i="3"/>
  <c r="F99" i="3"/>
  <c r="E99" i="3"/>
  <c r="H98" i="3"/>
  <c r="G98" i="3"/>
  <c r="F98" i="3"/>
  <c r="E98" i="3"/>
  <c r="H97" i="3"/>
  <c r="G97" i="3"/>
  <c r="F97" i="3"/>
  <c r="E97" i="3"/>
  <c r="H96" i="3"/>
  <c r="G96" i="3"/>
  <c r="F96" i="3"/>
  <c r="E96" i="3"/>
  <c r="H95" i="3"/>
  <c r="G95" i="3"/>
  <c r="F95" i="3"/>
  <c r="E95" i="3"/>
  <c r="H94" i="3"/>
  <c r="G94" i="3"/>
  <c r="F94" i="3"/>
  <c r="E94" i="3"/>
  <c r="H93" i="3"/>
  <c r="G93" i="3"/>
  <c r="F93" i="3"/>
  <c r="E93" i="3"/>
  <c r="H92" i="3"/>
  <c r="G92" i="3"/>
  <c r="F92" i="3"/>
  <c r="E92" i="3"/>
  <c r="H91" i="3"/>
  <c r="G91" i="3"/>
  <c r="F91" i="3"/>
  <c r="E91" i="3"/>
  <c r="H90" i="3"/>
  <c r="G90" i="3"/>
  <c r="F90" i="3"/>
  <c r="E90" i="3"/>
  <c r="H89" i="3"/>
  <c r="G89" i="3"/>
  <c r="F89" i="3"/>
  <c r="E89" i="3"/>
  <c r="H88" i="3"/>
  <c r="G88" i="3"/>
  <c r="F88" i="3"/>
  <c r="E88" i="3"/>
  <c r="H87" i="3"/>
  <c r="G87" i="3"/>
  <c r="F87" i="3"/>
  <c r="E87" i="3"/>
  <c r="H86" i="3"/>
  <c r="G86" i="3"/>
  <c r="F86" i="3"/>
  <c r="E86" i="3"/>
  <c r="H85" i="3"/>
  <c r="G85" i="3"/>
  <c r="F85" i="3"/>
  <c r="E85" i="3"/>
  <c r="H84" i="3"/>
  <c r="G84" i="3"/>
  <c r="F84" i="3"/>
  <c r="E84" i="3"/>
  <c r="H83" i="3"/>
  <c r="G83" i="3"/>
  <c r="F83" i="3"/>
  <c r="E83" i="3"/>
  <c r="H82" i="3"/>
  <c r="G82" i="3"/>
  <c r="F82" i="3"/>
  <c r="E82" i="3"/>
  <c r="H81" i="3"/>
  <c r="G81" i="3"/>
  <c r="F81" i="3"/>
  <c r="E81" i="3"/>
  <c r="H80" i="3"/>
  <c r="G80" i="3"/>
  <c r="F80" i="3"/>
  <c r="E80" i="3"/>
  <c r="H79" i="3"/>
  <c r="G79" i="3"/>
  <c r="F79" i="3"/>
  <c r="E79" i="3"/>
  <c r="H78" i="3"/>
  <c r="G78" i="3"/>
  <c r="F78" i="3"/>
  <c r="E78" i="3"/>
  <c r="H77" i="3"/>
  <c r="G77" i="3"/>
  <c r="F77" i="3"/>
  <c r="E77" i="3"/>
  <c r="H76" i="3"/>
  <c r="G76" i="3"/>
  <c r="F76" i="3"/>
  <c r="E76" i="3"/>
  <c r="H75" i="3"/>
  <c r="G75" i="3"/>
  <c r="F75" i="3"/>
  <c r="E75" i="3"/>
  <c r="H74" i="3"/>
  <c r="G74" i="3"/>
  <c r="F74" i="3"/>
  <c r="E74" i="3"/>
  <c r="H73" i="3"/>
  <c r="G73" i="3"/>
  <c r="F73" i="3"/>
  <c r="E73" i="3"/>
  <c r="H72" i="3"/>
  <c r="G72" i="3"/>
  <c r="F72" i="3"/>
  <c r="E72" i="3"/>
  <c r="H71" i="3"/>
  <c r="G71" i="3"/>
  <c r="F71" i="3"/>
  <c r="E71" i="3"/>
  <c r="H70" i="3"/>
  <c r="G70" i="3"/>
  <c r="F70" i="3"/>
  <c r="E70" i="3"/>
  <c r="H69" i="3"/>
  <c r="G69" i="3"/>
  <c r="F69" i="3"/>
  <c r="E69" i="3"/>
  <c r="H68" i="3"/>
  <c r="G68" i="3"/>
  <c r="F68" i="3"/>
  <c r="E68" i="3"/>
  <c r="H67" i="3"/>
  <c r="G67" i="3"/>
  <c r="F67" i="3"/>
  <c r="E67" i="3"/>
  <c r="H66" i="3"/>
  <c r="G66" i="3"/>
  <c r="F66" i="3"/>
  <c r="E66" i="3"/>
  <c r="H65" i="3"/>
  <c r="G65" i="3"/>
  <c r="F65" i="3"/>
  <c r="E65" i="3"/>
  <c r="H64" i="3"/>
  <c r="G64" i="3"/>
  <c r="F64" i="3"/>
  <c r="E64" i="3"/>
  <c r="H63" i="3"/>
  <c r="G63" i="3"/>
  <c r="F63" i="3"/>
  <c r="E63" i="3"/>
  <c r="H62" i="3"/>
  <c r="G62" i="3"/>
  <c r="F62" i="3"/>
  <c r="E62" i="3"/>
  <c r="H61" i="3"/>
  <c r="G61" i="3"/>
  <c r="F61" i="3"/>
  <c r="E61" i="3"/>
  <c r="H60" i="3"/>
  <c r="G60" i="3"/>
  <c r="F60" i="3"/>
  <c r="E60" i="3"/>
  <c r="H59" i="3"/>
  <c r="G59" i="3"/>
  <c r="F59" i="3"/>
  <c r="E59" i="3"/>
  <c r="H58" i="3"/>
  <c r="G58" i="3"/>
  <c r="F58" i="3"/>
  <c r="E58" i="3"/>
  <c r="H57" i="3"/>
  <c r="G57" i="3"/>
  <c r="F57" i="3"/>
  <c r="E57" i="3"/>
  <c r="H56" i="3"/>
  <c r="G56" i="3"/>
  <c r="F56" i="3"/>
  <c r="E56" i="3"/>
  <c r="H55" i="3"/>
  <c r="G55" i="3"/>
  <c r="F55" i="3"/>
  <c r="E55" i="3"/>
  <c r="H54" i="3"/>
  <c r="G54" i="3"/>
  <c r="F54" i="3"/>
  <c r="E54" i="3"/>
  <c r="H53" i="3"/>
  <c r="G53" i="3"/>
  <c r="F53" i="3"/>
  <c r="E53" i="3"/>
  <c r="H52" i="3"/>
  <c r="G52" i="3"/>
  <c r="F52" i="3"/>
  <c r="E52" i="3"/>
  <c r="H51" i="3"/>
  <c r="G51" i="3"/>
  <c r="F51" i="3"/>
  <c r="E51" i="3"/>
  <c r="H50" i="3"/>
  <c r="G50" i="3"/>
  <c r="F50" i="3"/>
  <c r="E50" i="3"/>
  <c r="H49" i="3"/>
  <c r="G49" i="3"/>
  <c r="F49" i="3"/>
  <c r="E49" i="3"/>
  <c r="H48" i="3"/>
  <c r="G48" i="3"/>
  <c r="F48" i="3"/>
  <c r="E48" i="3"/>
  <c r="H47" i="3"/>
  <c r="G47" i="3"/>
  <c r="F47" i="3"/>
  <c r="E47" i="3"/>
  <c r="H46" i="3"/>
  <c r="G46" i="3"/>
  <c r="F46" i="3"/>
  <c r="E46" i="3"/>
  <c r="H45" i="3"/>
  <c r="G45" i="3"/>
  <c r="F45" i="3"/>
  <c r="E45" i="3"/>
  <c r="H44" i="3"/>
  <c r="G44" i="3"/>
  <c r="F44" i="3"/>
  <c r="E44" i="3"/>
  <c r="H43" i="3"/>
  <c r="G43" i="3"/>
  <c r="F43" i="3"/>
  <c r="E43" i="3"/>
  <c r="H42" i="3"/>
  <c r="G42" i="3"/>
  <c r="F42" i="3"/>
  <c r="E42" i="3"/>
  <c r="H41" i="3"/>
  <c r="G41" i="3"/>
  <c r="F41" i="3"/>
  <c r="E41" i="3"/>
  <c r="H40" i="3"/>
  <c r="G40" i="3"/>
  <c r="F40" i="3"/>
  <c r="E40" i="3"/>
  <c r="H39" i="3"/>
  <c r="G39" i="3"/>
  <c r="F39" i="3"/>
  <c r="E39" i="3"/>
  <c r="H38" i="3"/>
  <c r="G38" i="3"/>
  <c r="F38" i="3"/>
  <c r="E38" i="3"/>
  <c r="H37" i="3"/>
  <c r="G37" i="3"/>
  <c r="F37" i="3"/>
  <c r="E37" i="3"/>
  <c r="H36" i="3"/>
  <c r="G36" i="3"/>
  <c r="F36" i="3"/>
  <c r="E36" i="3"/>
  <c r="H35" i="3"/>
  <c r="G35" i="3"/>
  <c r="F35" i="3"/>
  <c r="E35" i="3"/>
  <c r="H34" i="3"/>
  <c r="G34" i="3"/>
  <c r="F34" i="3"/>
  <c r="E34" i="3"/>
  <c r="H33" i="3"/>
  <c r="G33" i="3"/>
  <c r="F33" i="3"/>
  <c r="E33" i="3"/>
  <c r="H32" i="3"/>
  <c r="G32" i="3"/>
  <c r="F32" i="3"/>
  <c r="E32" i="3"/>
  <c r="H31" i="3"/>
  <c r="G31" i="3"/>
  <c r="F31" i="3"/>
  <c r="E31" i="3"/>
  <c r="H30" i="3"/>
  <c r="G30" i="3"/>
  <c r="F30" i="3"/>
  <c r="E30" i="3"/>
  <c r="H29" i="3"/>
  <c r="G29" i="3"/>
  <c r="F29" i="3"/>
  <c r="E29" i="3"/>
  <c r="H28" i="3"/>
  <c r="G28" i="3"/>
  <c r="F28" i="3"/>
  <c r="E28" i="3"/>
  <c r="H27" i="3"/>
  <c r="G27" i="3"/>
  <c r="F27" i="3"/>
  <c r="E27" i="3"/>
  <c r="H26" i="3"/>
  <c r="G26" i="3"/>
  <c r="F26" i="3"/>
  <c r="E26" i="3"/>
  <c r="H25" i="3"/>
  <c r="G25" i="3"/>
  <c r="F25" i="3"/>
  <c r="E25" i="3"/>
  <c r="H24" i="3"/>
  <c r="G24" i="3"/>
  <c r="F24" i="3"/>
  <c r="E24" i="3"/>
  <c r="H23" i="3"/>
  <c r="G23" i="3"/>
  <c r="F23" i="3"/>
  <c r="E23" i="3"/>
  <c r="H22" i="3"/>
  <c r="G22" i="3"/>
  <c r="F22" i="3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6" i="3"/>
  <c r="G16" i="3"/>
  <c r="F16" i="3"/>
  <c r="E16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0" i="3"/>
  <c r="G10" i="3"/>
  <c r="F10" i="3"/>
  <c r="E10" i="3"/>
  <c r="H9" i="3"/>
  <c r="G9" i="3"/>
  <c r="F9" i="3"/>
  <c r="V9" i="3" s="1"/>
  <c r="E9" i="3"/>
  <c r="K9" i="3" s="1"/>
  <c r="H8" i="3"/>
  <c r="G8" i="3"/>
  <c r="F8" i="3"/>
  <c r="V8" i="3" s="1"/>
  <c r="E8" i="3"/>
  <c r="K8" i="3" s="1"/>
  <c r="H7" i="3"/>
  <c r="G7" i="3"/>
  <c r="F7" i="3"/>
  <c r="V7" i="3" s="1"/>
  <c r="E7" i="3"/>
  <c r="K7" i="3" s="1"/>
  <c r="H6" i="3"/>
  <c r="G6" i="3"/>
  <c r="F6" i="3"/>
  <c r="V6" i="3" s="1"/>
  <c r="E6" i="3"/>
  <c r="K6" i="3" s="1"/>
  <c r="H5" i="3"/>
  <c r="G5" i="3"/>
  <c r="F5" i="3"/>
  <c r="V5" i="3" s="1"/>
  <c r="E5" i="3"/>
  <c r="K5" i="3" s="1"/>
  <c r="H4" i="3"/>
  <c r="G4" i="3"/>
  <c r="F4" i="3"/>
  <c r="V4" i="3" s="1"/>
  <c r="E4" i="3"/>
  <c r="K4" i="3" s="1"/>
  <c r="H3" i="3"/>
  <c r="G3" i="3"/>
  <c r="F3" i="3"/>
  <c r="V3" i="3" s="1"/>
  <c r="E3" i="3"/>
  <c r="K3" i="3" s="1"/>
  <c r="G2" i="3"/>
  <c r="F2" i="3"/>
  <c r="V2" i="3" s="1"/>
  <c r="H2" i="3"/>
  <c r="E2" i="3"/>
  <c r="K2" i="3" s="1"/>
</calcChain>
</file>

<file path=xl/sharedStrings.xml><?xml version="1.0" encoding="utf-8"?>
<sst xmlns="http://schemas.openxmlformats.org/spreadsheetml/2006/main" count="5442" uniqueCount="477">
  <si>
    <t>GK</t>
  </si>
  <si>
    <t>Fraser FORSTER</t>
  </si>
  <si>
    <t>Southampton</t>
  </si>
  <si>
    <t xml:space="preserve">Chris Griffin                 </t>
  </si>
  <si>
    <t>Ben FOSTER</t>
  </si>
  <si>
    <t>West Brom</t>
  </si>
  <si>
    <t>John Robinson</t>
  </si>
  <si>
    <t>Lee GRANT</t>
  </si>
  <si>
    <t>Derby</t>
  </si>
  <si>
    <t xml:space="preserve">Graham Miller                 </t>
  </si>
  <si>
    <t>Stephen HENDERSON</t>
  </si>
  <si>
    <t>Charlton</t>
  </si>
  <si>
    <t xml:space="preserve">Mo Sudell                     </t>
  </si>
  <si>
    <t>Vito MANNONE</t>
  </si>
  <si>
    <t>Sunderland</t>
  </si>
  <si>
    <t xml:space="preserve">John Murphy                   </t>
  </si>
  <si>
    <t>Thomas MEJIAS</t>
  </si>
  <si>
    <t>Middlesbro</t>
  </si>
  <si>
    <t>Simon MIGNOLET</t>
  </si>
  <si>
    <t>Liverpool</t>
  </si>
  <si>
    <t xml:space="preserve">Paul Fiddler                  </t>
  </si>
  <si>
    <t>Paul ROBINSON</t>
  </si>
  <si>
    <t>Blackburn</t>
  </si>
  <si>
    <t xml:space="preserve">Martin Tarbuck                </t>
  </si>
  <si>
    <t>John RUDDY</t>
  </si>
  <si>
    <t>Norwich</t>
  </si>
  <si>
    <t>Julian SPERONI</t>
  </si>
  <si>
    <t>Palace</t>
  </si>
  <si>
    <t xml:space="preserve">Andy Charleston               </t>
  </si>
  <si>
    <t>David STOCKDALE</t>
  </si>
  <si>
    <t>Brighton</t>
  </si>
  <si>
    <t>Maik TAYLOR</t>
  </si>
  <si>
    <t>Millwall</t>
  </si>
  <si>
    <t xml:space="preserve">Jonny Fairclough              </t>
  </si>
  <si>
    <t>Keiran WESTWOOD</t>
  </si>
  <si>
    <t>Sheff W</t>
  </si>
  <si>
    <t>Jussi JAASKELAINEN</t>
  </si>
  <si>
    <t>West Ham</t>
  </si>
  <si>
    <t>Scott CARSON</t>
  </si>
  <si>
    <t>Wigan</t>
  </si>
  <si>
    <t>Adam FEDERICI</t>
  </si>
  <si>
    <t>Reading</t>
  </si>
  <si>
    <t xml:space="preserve">Antony Robinson               </t>
  </si>
  <si>
    <t>Tom HEATON</t>
  </si>
  <si>
    <t>Burnley</t>
  </si>
  <si>
    <t xml:space="preserve">Nigel Heyes                   </t>
  </si>
  <si>
    <t>Allan McGREGOR</t>
  </si>
  <si>
    <t>Hull</t>
  </si>
  <si>
    <t>Manuel ALMUNIA</t>
  </si>
  <si>
    <t>Watford</t>
  </si>
  <si>
    <t>Andy Clucas</t>
  </si>
  <si>
    <t>Lukasz FABIANSKI</t>
  </si>
  <si>
    <t>Swansea</t>
  </si>
  <si>
    <t>Tim HOWARD</t>
  </si>
  <si>
    <t>Everton</t>
  </si>
  <si>
    <t xml:space="preserve">Howard Bradley                </t>
  </si>
  <si>
    <t>Carl IKEME</t>
  </si>
  <si>
    <t>Wolves</t>
  </si>
  <si>
    <t xml:space="preserve">Paul Greenwood                </t>
  </si>
  <si>
    <t>David MARSHALL</t>
  </si>
  <si>
    <t>Cardiff</t>
  </si>
  <si>
    <t>Brad GUZAN</t>
  </si>
  <si>
    <t>Villa</t>
  </si>
  <si>
    <t>Hugo LLORIS</t>
  </si>
  <si>
    <t>Spurs</t>
  </si>
  <si>
    <t>Wojciech SNCZESNY</t>
  </si>
  <si>
    <t>Arsenal</t>
  </si>
  <si>
    <t>Karl DARLOW</t>
  </si>
  <si>
    <t>Forest</t>
  </si>
  <si>
    <t xml:space="preserve">Rob Emmison                   </t>
  </si>
  <si>
    <t>Joe HART</t>
  </si>
  <si>
    <t>Man C</t>
  </si>
  <si>
    <t>Asmir BEGOVIC</t>
  </si>
  <si>
    <t>Stoke</t>
  </si>
  <si>
    <t xml:space="preserve">Paul Fairhurst                </t>
  </si>
  <si>
    <t>Thibault COURTOIS</t>
  </si>
  <si>
    <t>Chelsea</t>
  </si>
  <si>
    <t>David DE GEA</t>
  </si>
  <si>
    <t>Man U</t>
  </si>
  <si>
    <t>DEF</t>
  </si>
  <si>
    <t>Michael TURNER</t>
  </si>
  <si>
    <t>Sebastien BASSONG</t>
  </si>
  <si>
    <t>Emerson BOYCE</t>
  </si>
  <si>
    <t>Danny ROSE</t>
  </si>
  <si>
    <t>Kyle WALKER</t>
  </si>
  <si>
    <t>John BRAYFORD</t>
  </si>
  <si>
    <t>Dejan LOVREN</t>
  </si>
  <si>
    <t>Albert MORENO</t>
  </si>
  <si>
    <t>Carlos CUELLAR</t>
  </si>
  <si>
    <t>Jack HOBBS</t>
  </si>
  <si>
    <t>Kevin McNAUGHTON</t>
  </si>
  <si>
    <t>James PERCH</t>
  </si>
  <si>
    <t>Ryan SHOTTON</t>
  </si>
  <si>
    <t>Mathieu DEBUCHY</t>
  </si>
  <si>
    <t>Martin DEMICHELIS</t>
  </si>
  <si>
    <t>Per MERTESACKER</t>
  </si>
  <si>
    <t>Martin SKRTEL</t>
  </si>
  <si>
    <t>Daley BLIND</t>
  </si>
  <si>
    <t>Gary CAHILL</t>
  </si>
  <si>
    <t>Eric LICHAJ</t>
  </si>
  <si>
    <t>Michael MANCIENNE</t>
  </si>
  <si>
    <t>Luke SHAW</t>
  </si>
  <si>
    <t>Eric DIER</t>
  </si>
  <si>
    <t>Laurent KOSCIELNY</t>
  </si>
  <si>
    <t>Richard KEOGH</t>
  </si>
  <si>
    <t>Aleksander KOLAROV</t>
  </si>
  <si>
    <t>Vincent KOMPANY</t>
  </si>
  <si>
    <t>Marcos ROJO</t>
  </si>
  <si>
    <t>Branislav IVANOVIC</t>
  </si>
  <si>
    <t>John TERRY</t>
  </si>
  <si>
    <t>Joe BENNETT</t>
  </si>
  <si>
    <t>Jake BUXTON</t>
  </si>
  <si>
    <t>Ciaran CLARK</t>
  </si>
  <si>
    <t>Chris GUNTER</t>
  </si>
  <si>
    <t>Jos HOOIVELD</t>
  </si>
  <si>
    <t>Ivan RAMIS</t>
  </si>
  <si>
    <t>Stephen WARD</t>
  </si>
  <si>
    <t>Jan VERTONGHEN</t>
  </si>
  <si>
    <t>Phil JAGIELKA</t>
  </si>
  <si>
    <t>Callum CHAMBERS</t>
  </si>
  <si>
    <t>Seamus COLEMAN</t>
  </si>
  <si>
    <t>Eliaquim MANGALA</t>
  </si>
  <si>
    <t>Cesar AZPILICUETA</t>
  </si>
  <si>
    <t>Phil JONES</t>
  </si>
  <si>
    <t>Gabriele ANGELLA</t>
  </si>
  <si>
    <t>Leighton BAINES</t>
  </si>
  <si>
    <t>Scott DANN</t>
  </si>
  <si>
    <t>Lewis DUNK</t>
  </si>
  <si>
    <t>Greg HALFORD</t>
  </si>
  <si>
    <t>Phil BARDSLEY</t>
  </si>
  <si>
    <t>MID</t>
  </si>
  <si>
    <t>Scott ARFIELD</t>
  </si>
  <si>
    <t>Will HUGHES</t>
  </si>
  <si>
    <t>Johnny JACKSON</t>
  </si>
  <si>
    <t>Jesus NAVAS</t>
  </si>
  <si>
    <t xml:space="preserve"> PAULINHO</t>
  </si>
  <si>
    <t>Matt PHILLIPS</t>
  </si>
  <si>
    <t>QPR</t>
  </si>
  <si>
    <t>Mohamed SALAH</t>
  </si>
  <si>
    <t>Hatem BEN ARFA</t>
  </si>
  <si>
    <t>Sebastian LARSSON</t>
  </si>
  <si>
    <t>Kevin NOLAN</t>
  </si>
  <si>
    <t>Ross BARKLEY</t>
  </si>
  <si>
    <t>Jeff HENDRICK</t>
  </si>
  <si>
    <t>Jack COLBACK</t>
  </si>
  <si>
    <t>Newcastle</t>
  </si>
  <si>
    <t>Chris BURKE</t>
  </si>
  <si>
    <t>Lewis McGUGAN</t>
  </si>
  <si>
    <t>Nathan REDMOND</t>
  </si>
  <si>
    <t>Santi CAZORLA</t>
  </si>
  <si>
    <t>Adam JOHNSON</t>
  </si>
  <si>
    <t>Alex OXLADE-CHAMBERLAIN</t>
  </si>
  <si>
    <t>Philippe COUTINHO</t>
  </si>
  <si>
    <t>Samir NASRI</t>
  </si>
  <si>
    <t>Mesut OZIL</t>
  </si>
  <si>
    <t>Albert ADOMAH</t>
  </si>
  <si>
    <t>Cesc FABREGAS</t>
  </si>
  <si>
    <t>Gylfi SIGURDSSON</t>
  </si>
  <si>
    <t>Steven GERRARD</t>
  </si>
  <si>
    <t>Craig BRYSON</t>
  </si>
  <si>
    <t>Aaron RAMSEY</t>
  </si>
  <si>
    <t>Yaya TOURE</t>
  </si>
  <si>
    <t>Keith ANDREWS</t>
  </si>
  <si>
    <t>Stewart DOWNING</t>
  </si>
  <si>
    <t>Craig FORSYTH</t>
  </si>
  <si>
    <t>Aron GUNNARSSON</t>
  </si>
  <si>
    <t>Wes HOOLAHAN</t>
  </si>
  <si>
    <t>Mark NOBLE</t>
  </si>
  <si>
    <t>Dusan TADIC</t>
  </si>
  <si>
    <t>Joey BARTON</t>
  </si>
  <si>
    <t>Tom CLEVERLEY</t>
  </si>
  <si>
    <t xml:space="preserve"> WILLIAN</t>
  </si>
  <si>
    <t>Craig CONWAY</t>
  </si>
  <si>
    <t>Jonathon HOWSON</t>
  </si>
  <si>
    <t>Marc PUGH</t>
  </si>
  <si>
    <t>Bournemouth</t>
  </si>
  <si>
    <t>Wayne ROUTLEDGE</t>
  </si>
  <si>
    <t>Jordan HENDERSON</t>
  </si>
  <si>
    <t>Ander HERRERA</t>
  </si>
  <si>
    <t>Jack WILSHERE</t>
  </si>
  <si>
    <t>Charlie ADAM</t>
  </si>
  <si>
    <t>Ikechi ANYA</t>
  </si>
  <si>
    <t>Thomas INCE</t>
  </si>
  <si>
    <t>Grant LEADBITTER</t>
  </si>
  <si>
    <t>Jamie WARD</t>
  </si>
  <si>
    <t>Henri LANSBURY</t>
  </si>
  <si>
    <t>Tim HOOGLAND</t>
  </si>
  <si>
    <t>Fulham</t>
  </si>
  <si>
    <t>Michail ANTONIO</t>
  </si>
  <si>
    <t>Paul ANDERSON</t>
  </si>
  <si>
    <t>Ipswich</t>
  </si>
  <si>
    <t>Marko ARNAUTOVIC</t>
  </si>
  <si>
    <t>Harry ARTER</t>
  </si>
  <si>
    <t>Fabien DELPH</t>
  </si>
  <si>
    <t>Niko KRANJCAR</t>
  </si>
  <si>
    <t>James MORRISON</t>
  </si>
  <si>
    <t>Craig NOONE</t>
  </si>
  <si>
    <t>Peter WHITTINGHAM</t>
  </si>
  <si>
    <t>Mikel ARTETA</t>
  </si>
  <si>
    <t>Frank LAMPARD</t>
  </si>
  <si>
    <t>Nathan DYER</t>
  </si>
  <si>
    <t>FWD</t>
  </si>
  <si>
    <t>Andy CARROLL</t>
  </si>
  <si>
    <t>Bafetimbi GOMIS</t>
  </si>
  <si>
    <t>Dwight GAYLE</t>
  </si>
  <si>
    <t>Ishmael MILLER</t>
  </si>
  <si>
    <t>Blackpool</t>
  </si>
  <si>
    <t>Papiss Demba CISSE</t>
  </si>
  <si>
    <t>Erik LAMELA</t>
  </si>
  <si>
    <t>Oriel RIERA</t>
  </si>
  <si>
    <t>David NUGENT</t>
  </si>
  <si>
    <t>Leicester</t>
  </si>
  <si>
    <t>Nikica JELAVIC</t>
  </si>
  <si>
    <t>Fernando FORESTIERI</t>
  </si>
  <si>
    <t>Leonardo ULLOA</t>
  </si>
  <si>
    <t>Pavel POGREBNYAK</t>
  </si>
  <si>
    <t>Bojan KRKIC</t>
  </si>
  <si>
    <t>Adam LE FONDRE</t>
  </si>
  <si>
    <t>Christian BENTEKE</t>
  </si>
  <si>
    <t>Nahki WELLS</t>
  </si>
  <si>
    <t>Huddersfield</t>
  </si>
  <si>
    <t>Adam LALLANA</t>
  </si>
  <si>
    <t>Graziano PELLE</t>
  </si>
  <si>
    <t>Yann KERMORGANT</t>
  </si>
  <si>
    <t xml:space="preserve"> OSCAR</t>
  </si>
  <si>
    <t>Matej VYDRA</t>
  </si>
  <si>
    <t>Emmanuel ADEBAYOR</t>
  </si>
  <si>
    <t>Ross McCORMACK</t>
  </si>
  <si>
    <t>Nouha DICKO</t>
  </si>
  <si>
    <t>Olivier GIROUD</t>
  </si>
  <si>
    <t>Romelu LUKAKU</t>
  </si>
  <si>
    <t>Mario BALOTELLI</t>
  </si>
  <si>
    <t>Dave McGOLDRICK</t>
  </si>
  <si>
    <t>Andre SCHURRLE</t>
  </si>
  <si>
    <t>Rudy GESTEDE</t>
  </si>
  <si>
    <t>Alexis SANCHEZ</t>
  </si>
  <si>
    <t>Wilfried BONY</t>
  </si>
  <si>
    <t>Britt ASSOMNALONGA</t>
  </si>
  <si>
    <t>Callum McMANAMAN</t>
  </si>
  <si>
    <t>Eden HAZARD</t>
  </si>
  <si>
    <t>Edin DZEKO</t>
  </si>
  <si>
    <t>Troy DEENEY</t>
  </si>
  <si>
    <t>Stevan JOVETIC</t>
  </si>
  <si>
    <t>Robin VAN PERSIE</t>
  </si>
  <si>
    <t>Lewis GRABBAN</t>
  </si>
  <si>
    <t>Jordan RHODES</t>
  </si>
  <si>
    <t>Daniel STURRIDGE</t>
  </si>
  <si>
    <t>Wayne ROONEY</t>
  </si>
  <si>
    <t>Danny WELBECK</t>
  </si>
  <si>
    <t>Sergio AGUERO</t>
  </si>
  <si>
    <t>Diego COSTA</t>
  </si>
  <si>
    <t>Radomel FALCAO</t>
  </si>
  <si>
    <t>Leon BEST</t>
  </si>
  <si>
    <t>Simon CHURCH</t>
  </si>
  <si>
    <t>Ricardo FULLER</t>
  </si>
  <si>
    <t>Cameron JEROME</t>
  </si>
  <si>
    <t>Chris O'GRADY</t>
  </si>
  <si>
    <t>Brett PITMAN</t>
  </si>
  <si>
    <t>Loic REMY</t>
  </si>
  <si>
    <t>Georgios SAMARAS</t>
  </si>
  <si>
    <t>Ricardo VAZ TE</t>
  </si>
  <si>
    <t>Jonathon WALTERS</t>
  </si>
  <si>
    <t>Didier DROGBA</t>
  </si>
  <si>
    <t>Shaun MALONEY</t>
  </si>
  <si>
    <t>Andrew SURMAN</t>
  </si>
  <si>
    <t>Jermaine BECKFORD</t>
  </si>
  <si>
    <t>Bolton</t>
  </si>
  <si>
    <t>Darren BENT</t>
  </si>
  <si>
    <t>Peter CROUCH</t>
  </si>
  <si>
    <t>Danny GRAHAM</t>
  </si>
  <si>
    <t>Federico MACHEDA</t>
  </si>
  <si>
    <t>James VAUGHAN</t>
  </si>
  <si>
    <t>Jesse LINGARD</t>
  </si>
  <si>
    <t>Birmingham</t>
  </si>
  <si>
    <t>Samuel ETO'O</t>
  </si>
  <si>
    <t>Gabriel AGBONLAHOR</t>
  </si>
  <si>
    <t>Charlie AUSTIN</t>
  </si>
  <si>
    <t>Stephen FLETCHER</t>
  </si>
  <si>
    <t>Juan MATA</t>
  </si>
  <si>
    <t>Jamie PATERSON</t>
  </si>
  <si>
    <t>Danny INGS</t>
  </si>
  <si>
    <t>Chris MAGUIRE</t>
  </si>
  <si>
    <t>Kevin MIRALLAS</t>
  </si>
  <si>
    <t>Christian ERIKSEN</t>
  </si>
  <si>
    <t>Scott McDONALD</t>
  </si>
  <si>
    <t>Johnny RUSSELL</t>
  </si>
  <si>
    <t>Andy DELORT</t>
  </si>
  <si>
    <t>Billy SHARP</t>
  </si>
  <si>
    <t>Leeds</t>
  </si>
  <si>
    <t>Theo WALCOTT</t>
  </si>
  <si>
    <t>Raheem STERLING</t>
  </si>
  <si>
    <t>Patrick BAMFORD</t>
  </si>
  <si>
    <t>Chris MARTIN</t>
  </si>
  <si>
    <t>Kenwyne JONES</t>
  </si>
  <si>
    <t>Saido BERAHINO</t>
  </si>
  <si>
    <t>Tom CAIRNEY</t>
  </si>
  <si>
    <t>Nacer CHADLI</t>
  </si>
  <si>
    <t>Craig DAVIES</t>
  </si>
  <si>
    <t>Mame Biram DIOUF</t>
  </si>
  <si>
    <t>Abel HERNANDEZ</t>
  </si>
  <si>
    <t>Andrew KEOGH</t>
  </si>
  <si>
    <t>Shane LONG</t>
  </si>
  <si>
    <t>Joe MASON</t>
  </si>
  <si>
    <t>Lee NOVAK</t>
  </si>
  <si>
    <t>Anthony PILKINGTON</t>
  </si>
  <si>
    <t>Sam VOKES</t>
  </si>
  <si>
    <t>Wilfrid ZAHA</t>
  </si>
  <si>
    <t>Rickie LAMBERT</t>
  </si>
  <si>
    <t>Nathan DELFOUNESO</t>
  </si>
  <si>
    <t>Andreas WEIMANN</t>
  </si>
  <si>
    <t>Luciano BECCHIO</t>
  </si>
  <si>
    <t>Rotherham</t>
  </si>
  <si>
    <t>Nick BLACKMAN</t>
  </si>
  <si>
    <t>Simon COX</t>
  </si>
  <si>
    <t>David SILVA</t>
  </si>
  <si>
    <t>Matt SMITH</t>
  </si>
  <si>
    <t>Clayton DONALDSON</t>
  </si>
  <si>
    <t>Matt FRYATT</t>
  </si>
  <si>
    <t>Owner</t>
  </si>
  <si>
    <t>Player</t>
  </si>
  <si>
    <t>Pos</t>
  </si>
  <si>
    <t>Team</t>
  </si>
  <si>
    <t>Cost</t>
  </si>
  <si>
    <t>WK1</t>
  </si>
  <si>
    <t>N</t>
  </si>
  <si>
    <t>Daniel AYALA</t>
  </si>
  <si>
    <t>Darryl JANMAAT</t>
  </si>
  <si>
    <t>Wes THOMAS</t>
  </si>
  <si>
    <t>Nicky AJOSE</t>
  </si>
  <si>
    <t>George BOYD</t>
  </si>
  <si>
    <t>Nick PROSCHWITZ</t>
  </si>
  <si>
    <t>Nile RANGER</t>
  </si>
  <si>
    <t>Steven DAVIS</t>
  </si>
  <si>
    <t>Lloyd DYER</t>
  </si>
  <si>
    <t>Radoslaw MAJEWSKI</t>
  </si>
  <si>
    <t>Brentford</t>
  </si>
  <si>
    <t xml:space="preserve">AJAX TREESDOWN                </t>
  </si>
  <si>
    <t xml:space="preserve">Jimmy     </t>
  </si>
  <si>
    <t xml:space="preserve">Griff     </t>
  </si>
  <si>
    <t xml:space="preserve">REAL MADRID ICULE UNITED      </t>
  </si>
  <si>
    <t xml:space="preserve">Nig       </t>
  </si>
  <si>
    <t xml:space="preserve">BRUSH IT, MUNCH, AND GAG BACK </t>
  </si>
  <si>
    <t xml:space="preserve">Brad      </t>
  </si>
  <si>
    <t xml:space="preserve">MICKY QUINN'S SHIRT           </t>
  </si>
  <si>
    <t xml:space="preserve">Andy      </t>
  </si>
  <si>
    <t xml:space="preserve">Rob       </t>
  </si>
  <si>
    <t xml:space="preserve">LOCOMOTIVE LEIGHPZIG          </t>
  </si>
  <si>
    <t xml:space="preserve">Mo        </t>
  </si>
  <si>
    <t xml:space="preserve">SPORTING LESBIANS             </t>
  </si>
  <si>
    <t xml:space="preserve">Fid       </t>
  </si>
  <si>
    <t xml:space="preserve">TOLLER BOYS 13                </t>
  </si>
  <si>
    <t xml:space="preserve">Paul      </t>
  </si>
  <si>
    <t xml:space="preserve">JEAN PIERRE'S TAP INS         </t>
  </si>
  <si>
    <t xml:space="preserve">Murph     </t>
  </si>
  <si>
    <t xml:space="preserve">FORTUNA DUFFLECOAT            </t>
  </si>
  <si>
    <t xml:space="preserve">Jonny     </t>
  </si>
  <si>
    <t xml:space="preserve">SPORTING ANATTYJACKET         </t>
  </si>
  <si>
    <t xml:space="preserve">Graham    </t>
  </si>
  <si>
    <t xml:space="preserve">CHICAGO SAUSAGE KINGS         </t>
  </si>
  <si>
    <t xml:space="preserve">Greeny    </t>
  </si>
  <si>
    <t xml:space="preserve">EUXTON SOUTH END              </t>
  </si>
  <si>
    <t xml:space="preserve">Antony    </t>
  </si>
  <si>
    <t>SAINT JOHN'S</t>
  </si>
  <si>
    <t>BREAST HOMAGE ALBION</t>
  </si>
  <si>
    <t>Cluke</t>
  </si>
  <si>
    <t>John</t>
  </si>
  <si>
    <t>Nickname</t>
  </si>
  <si>
    <t>Letter</t>
  </si>
  <si>
    <t>L</t>
  </si>
  <si>
    <t>B</t>
  </si>
  <si>
    <t>O</t>
  </si>
  <si>
    <t>I</t>
  </si>
  <si>
    <t>P</t>
  </si>
  <si>
    <t>F</t>
  </si>
  <si>
    <t>G</t>
  </si>
  <si>
    <t>C</t>
  </si>
  <si>
    <t>A</t>
  </si>
  <si>
    <t>K</t>
  </si>
  <si>
    <t>D</t>
  </si>
  <si>
    <t>H</t>
  </si>
  <si>
    <t>E</t>
  </si>
  <si>
    <t>J</t>
  </si>
  <si>
    <t>M</t>
  </si>
  <si>
    <t>Cup</t>
  </si>
  <si>
    <t>ID</t>
  </si>
  <si>
    <t>Week</t>
  </si>
  <si>
    <t>Home</t>
  </si>
  <si>
    <t>Away</t>
  </si>
  <si>
    <t>Home Team</t>
  </si>
  <si>
    <t>Away Team</t>
  </si>
  <si>
    <t>MURDER ON ZIDANE'S FLOOR</t>
  </si>
  <si>
    <t>THE JORDI GOMEZ LOVE-IN</t>
  </si>
  <si>
    <t>Mon</t>
  </si>
  <si>
    <t>Tue</t>
  </si>
  <si>
    <t>Wed</t>
  </si>
  <si>
    <t>Thu</t>
  </si>
  <si>
    <t>Fri</t>
  </si>
  <si>
    <t>Sat</t>
  </si>
  <si>
    <t>Sun</t>
  </si>
  <si>
    <t>/</t>
  </si>
  <si>
    <t>Week 1</t>
  </si>
  <si>
    <t>Dream League</t>
  </si>
  <si>
    <t>Mon 8/9 - Sun 14/9</t>
  </si>
  <si>
    <t>John Murphy</t>
  </si>
  <si>
    <t>Chris Griffin</t>
  </si>
  <si>
    <t>Paul Greenwood</t>
  </si>
  <si>
    <t>Jonny Fairclough</t>
  </si>
  <si>
    <t>Mo Sudell</t>
  </si>
  <si>
    <t>Martin Tarbuck</t>
  </si>
  <si>
    <t>Rob Emmison</t>
  </si>
  <si>
    <t>Antony Robinson</t>
  </si>
  <si>
    <t>Paul Fiddler</t>
  </si>
  <si>
    <t>Graham Miller</t>
  </si>
  <si>
    <t>Nigel Heyes</t>
  </si>
  <si>
    <t>Paul Fairhurst</t>
  </si>
  <si>
    <t>Howard Bradley</t>
  </si>
  <si>
    <t>HN</t>
  </si>
  <si>
    <t>HW</t>
  </si>
  <si>
    <t>HD</t>
  </si>
  <si>
    <t>HL</t>
  </si>
  <si>
    <t>HF</t>
  </si>
  <si>
    <t>HA</t>
  </si>
  <si>
    <t>HDP</t>
  </si>
  <si>
    <t>HGP</t>
  </si>
  <si>
    <t>AN</t>
  </si>
  <si>
    <t>AW</t>
  </si>
  <si>
    <t>AD</t>
  </si>
  <si>
    <t>AL</t>
  </si>
  <si>
    <t>AF</t>
  </si>
  <si>
    <t>AA</t>
  </si>
  <si>
    <t>ADP</t>
  </si>
  <si>
    <t>AGP</t>
  </si>
  <si>
    <t>HS</t>
  </si>
  <si>
    <t>AS</t>
  </si>
  <si>
    <t>Home Nick</t>
  </si>
  <si>
    <t>Away Nick</t>
  </si>
  <si>
    <t>W</t>
  </si>
  <si>
    <t>HPL</t>
  </si>
  <si>
    <t>HPO</t>
  </si>
  <si>
    <t>APL</t>
  </si>
  <si>
    <t>APO</t>
  </si>
  <si>
    <t>DB</t>
  </si>
  <si>
    <t>PTS</t>
  </si>
  <si>
    <t>DF</t>
  </si>
  <si>
    <t>GB</t>
  </si>
  <si>
    <t>Y</t>
  </si>
  <si>
    <t>Pos Sort</t>
  </si>
  <si>
    <t>Pld</t>
  </si>
  <si>
    <t>WK2</t>
  </si>
  <si>
    <t xml:space="preserve"> :</t>
  </si>
  <si>
    <t>League</t>
  </si>
  <si>
    <t>v</t>
  </si>
  <si>
    <t>8/9 - 14/9</t>
  </si>
  <si>
    <t>CHICAGO SAUSAGE KINGS</t>
  </si>
  <si>
    <t>LOCOMOTIVE LEIGHPZIG</t>
  </si>
  <si>
    <t>EUXTON SOUTH END</t>
  </si>
  <si>
    <t>SPORTING ANATTYJACKET</t>
  </si>
  <si>
    <t>TOLLER BOYS 13</t>
  </si>
  <si>
    <t>BRUSH IT, MUNCH, AND GAG BACK</t>
  </si>
  <si>
    <t xml:space="preserve">League </t>
  </si>
  <si>
    <t>15/9 -21/9</t>
  </si>
  <si>
    <t>MICKY QUINN'S SHIRT</t>
  </si>
  <si>
    <t>JEAN PIERRE'S TAP INS</t>
  </si>
  <si>
    <t>REAL MADRID ICULE UNITED</t>
  </si>
  <si>
    <t>SPORTING LESBIANS</t>
  </si>
  <si>
    <t>AJAX TREESDOWN</t>
  </si>
  <si>
    <t>FORTUNA DUFFLECOAT</t>
  </si>
  <si>
    <t>Comp</t>
  </si>
  <si>
    <t>Wk</t>
  </si>
  <si>
    <t>Date</t>
  </si>
  <si>
    <t>Week 2</t>
  </si>
  <si>
    <t>Mon 15/9 - Sun 21/9</t>
  </si>
  <si>
    <t xml:space="preserve">AJAX TREESDOWN   </t>
  </si>
  <si>
    <t xml:space="preserve">CHICAGO SAUSAGE KINGS  </t>
  </si>
  <si>
    <t xml:space="preserve">SPORTING ANATTYJACKET    </t>
  </si>
  <si>
    <t>Andy Charleston</t>
  </si>
  <si>
    <t xml:space="preserve">John Murphy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</si>
</sst>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£&quot;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AEBCE1"/>
      <name val="Arial"/>
      <family val="2"/>
    </font>
    <font>
      <b/>
      <i/>
      <sz val="18"/>
      <color rgb="FF012060"/>
      <name val="Arial"/>
      <family val="2"/>
    </font>
    <font>
      <sz val="11"/>
      <color rgb="FF012060"/>
      <name val="Arial"/>
      <family val="2"/>
    </font>
    <font>
      <sz val="24"/>
      <color rgb="FFAEBCE1"/>
      <name val="Arial"/>
      <family val="2"/>
    </font>
    <font>
      <sz val="18"/>
      <color rgb="FFAEBCE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12060"/>
      <name val="Arial"/>
      <family val="2"/>
    </font>
    <font>
      <sz val="10"/>
      <color rgb="FFAEBCE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12060"/>
        <bgColor indexed="64"/>
      </patternFill>
    </fill>
    <fill>
      <patternFill patternType="solid">
        <fgColor rgb="FFAEB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12060"/>
      </left>
      <right style="thin">
        <color rgb="FF012060"/>
      </right>
      <top style="thin">
        <color rgb="FF012060"/>
      </top>
      <bottom style="thin">
        <color rgb="FF012060"/>
      </bottom>
      <diagonal/>
    </border>
    <border>
      <left style="thin">
        <color rgb="FF012060"/>
      </left>
      <right/>
      <top style="thin">
        <color rgb="FF012060"/>
      </top>
      <bottom/>
      <diagonal/>
    </border>
    <border>
      <left/>
      <right style="thin">
        <color rgb="FF012060"/>
      </right>
      <top style="thin">
        <color rgb="FF012060"/>
      </top>
      <bottom/>
      <diagonal/>
    </border>
    <border>
      <left style="thin">
        <color rgb="FF012060"/>
      </left>
      <right/>
      <top/>
      <bottom style="thin">
        <color rgb="FF012060"/>
      </bottom>
      <diagonal/>
    </border>
    <border>
      <left/>
      <right style="thin">
        <color rgb="FF012060"/>
      </right>
      <top/>
      <bottom style="thin">
        <color rgb="FF012060"/>
      </bottom>
      <diagonal/>
    </border>
    <border>
      <left style="thin">
        <color indexed="64"/>
      </left>
      <right/>
      <top style="thin">
        <color rgb="FF012060"/>
      </top>
      <bottom/>
      <diagonal/>
    </border>
    <border>
      <left/>
      <right style="thin">
        <color indexed="64"/>
      </right>
      <top style="thin">
        <color rgb="FF012060"/>
      </top>
      <bottom/>
      <diagonal/>
    </border>
    <border>
      <left style="thin">
        <color indexed="64"/>
      </left>
      <right style="thin">
        <color indexed="64"/>
      </right>
      <top style="thick">
        <color rgb="FF01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012060"/>
      </top>
      <bottom style="thin">
        <color indexed="64"/>
      </bottom>
      <diagonal/>
    </border>
    <border>
      <left style="thin">
        <color indexed="64"/>
      </left>
      <right/>
      <top style="thick">
        <color rgb="FF012060"/>
      </top>
      <bottom style="thin">
        <color indexed="64"/>
      </bottom>
      <diagonal/>
    </border>
    <border>
      <left/>
      <right/>
      <top style="thick">
        <color rgb="FF012060"/>
      </top>
      <bottom style="thin">
        <color indexed="64"/>
      </bottom>
      <diagonal/>
    </border>
    <border>
      <left/>
      <right style="thin">
        <color rgb="FF012060"/>
      </right>
      <top style="thin">
        <color rgb="FF012060"/>
      </top>
      <bottom style="thin">
        <color rgb="FF012060"/>
      </bottom>
      <diagonal/>
    </border>
    <border>
      <left style="thin">
        <color rgb="FF012060"/>
      </left>
      <right/>
      <top style="thin">
        <color rgb="FF012060"/>
      </top>
      <bottom style="thin">
        <color rgb="FF012060"/>
      </bottom>
      <diagonal/>
    </border>
    <border>
      <left/>
      <right/>
      <top style="thin">
        <color rgb="FF012060"/>
      </top>
      <bottom style="thin">
        <color rgb="FF01206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quotePrefix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/>
    </xf>
    <xf numFmtId="0" fontId="1" fillId="2" borderId="8" xfId="0" quotePrefix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 shrinkToFit="1"/>
    </xf>
    <xf numFmtId="0" fontId="1" fillId="4" borderId="1" xfId="0" applyFont="1" applyFill="1" applyBorder="1" applyAlignment="1">
      <alignment vertical="center" shrinkToFit="1"/>
    </xf>
    <xf numFmtId="0" fontId="2" fillId="3" borderId="12" xfId="0" applyFont="1" applyFill="1" applyBorder="1" applyAlignment="1">
      <alignment horizontal="center" vertical="center" shrinkToFit="1"/>
    </xf>
    <xf numFmtId="165" fontId="1" fillId="4" borderId="10" xfId="0" applyNumberFormat="1" applyFont="1" applyFill="1" applyBorder="1" applyAlignment="1">
      <alignment vertical="center" shrinkToFit="1"/>
    </xf>
    <xf numFmtId="165" fontId="1" fillId="4" borderId="1" xfId="0" applyNumberFormat="1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8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65" fontId="1" fillId="2" borderId="28" xfId="0" applyNumberFormat="1" applyFont="1" applyFill="1" applyBorder="1" applyAlignment="1">
      <alignment vertical="center" shrinkToFit="1"/>
    </xf>
    <xf numFmtId="165" fontId="1" fillId="4" borderId="30" xfId="0" applyNumberFormat="1" applyFont="1" applyFill="1" applyBorder="1" applyAlignment="1">
      <alignment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/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0" fillId="3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6" fontId="8" fillId="0" borderId="0" xfId="0" applyNumberFormat="1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060"/>
      <color rgb="FFAEB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638128</xdr:colOff>
      <xdr:row>0</xdr:row>
      <xdr:rowOff>619078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571453" cy="5714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17</xdr:row>
      <xdr:rowOff>295275</xdr:rowOff>
    </xdr:from>
    <xdr:to>
      <xdr:col>20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38</xdr:row>
      <xdr:rowOff>304800</xdr:rowOff>
    </xdr:from>
    <xdr:to>
      <xdr:col>20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61</xdr:row>
      <xdr:rowOff>257175</xdr:rowOff>
    </xdr:from>
    <xdr:to>
      <xdr:col>20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82</xdr:row>
      <xdr:rowOff>285750</xdr:rowOff>
    </xdr:from>
    <xdr:to>
      <xdr:col>20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105</xdr:row>
      <xdr:rowOff>276225</xdr:rowOff>
    </xdr:from>
    <xdr:to>
      <xdr:col>20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126</xdr:row>
      <xdr:rowOff>266700</xdr:rowOff>
    </xdr:from>
    <xdr:to>
      <xdr:col>20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149</xdr:row>
      <xdr:rowOff>276225</xdr:rowOff>
    </xdr:from>
    <xdr:to>
      <xdr:col>20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170</xdr:row>
      <xdr:rowOff>266700</xdr:rowOff>
    </xdr:from>
    <xdr:to>
      <xdr:col>20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193</xdr:row>
      <xdr:rowOff>285750</xdr:rowOff>
    </xdr:from>
    <xdr:to>
      <xdr:col>20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214</xdr:row>
      <xdr:rowOff>285750</xdr:rowOff>
    </xdr:from>
    <xdr:to>
      <xdr:col>20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237</xdr:row>
      <xdr:rowOff>285750</xdr:rowOff>
    </xdr:from>
    <xdr:to>
      <xdr:col>20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258</xdr:row>
      <xdr:rowOff>285750</xdr:rowOff>
    </xdr:from>
    <xdr:to>
      <xdr:col>20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281</xdr:row>
      <xdr:rowOff>285750</xdr:rowOff>
    </xdr:from>
    <xdr:to>
      <xdr:col>20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302</xdr:row>
      <xdr:rowOff>285750</xdr:rowOff>
    </xdr:from>
    <xdr:to>
      <xdr:col>20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325</xdr:row>
      <xdr:rowOff>276225</xdr:rowOff>
    </xdr:from>
    <xdr:to>
      <xdr:col>20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346</xdr:row>
      <xdr:rowOff>276225</xdr:rowOff>
    </xdr:from>
    <xdr:to>
      <xdr:col>20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133826250"/>
          <a:ext cx="1462919" cy="14629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17</xdr:row>
      <xdr:rowOff>295275</xdr:rowOff>
    </xdr:from>
    <xdr:to>
      <xdr:col>20</xdr:col>
      <xdr:colOff>157994</xdr:colOff>
      <xdr:row>21</xdr:row>
      <xdr:rowOff>234194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6819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38</xdr:row>
      <xdr:rowOff>304800</xdr:rowOff>
    </xdr:from>
    <xdr:to>
      <xdr:col>20</xdr:col>
      <xdr:colOff>129419</xdr:colOff>
      <xdr:row>42</xdr:row>
      <xdr:rowOff>243719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49447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61</xdr:row>
      <xdr:rowOff>257175</xdr:rowOff>
    </xdr:from>
    <xdr:to>
      <xdr:col>20</xdr:col>
      <xdr:colOff>138944</xdr:colOff>
      <xdr:row>65</xdr:row>
      <xdr:rowOff>196094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3822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82</xdr:row>
      <xdr:rowOff>285750</xdr:rowOff>
    </xdr:from>
    <xdr:to>
      <xdr:col>20</xdr:col>
      <xdr:colOff>148469</xdr:colOff>
      <xdr:row>86</xdr:row>
      <xdr:rowOff>224669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19659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105</xdr:row>
      <xdr:rowOff>276225</xdr:rowOff>
    </xdr:from>
    <xdr:to>
      <xdr:col>20</xdr:col>
      <xdr:colOff>138944</xdr:colOff>
      <xdr:row>109</xdr:row>
      <xdr:rowOff>215144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10813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126</xdr:row>
      <xdr:rowOff>266700</xdr:rowOff>
    </xdr:from>
    <xdr:to>
      <xdr:col>20</xdr:col>
      <xdr:colOff>138944</xdr:colOff>
      <xdr:row>130</xdr:row>
      <xdr:rowOff>205619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491871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149</xdr:row>
      <xdr:rowOff>276225</xdr:rowOff>
    </xdr:from>
    <xdr:to>
      <xdr:col>20</xdr:col>
      <xdr:colOff>148469</xdr:colOff>
      <xdr:row>153</xdr:row>
      <xdr:rowOff>215144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80072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170</xdr:row>
      <xdr:rowOff>266700</xdr:rowOff>
    </xdr:from>
    <xdr:to>
      <xdr:col>20</xdr:col>
      <xdr:colOff>148469</xdr:colOff>
      <xdr:row>174</xdr:row>
      <xdr:rowOff>205619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661130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193</xdr:row>
      <xdr:rowOff>285750</xdr:rowOff>
    </xdr:from>
    <xdr:to>
      <xdr:col>20</xdr:col>
      <xdr:colOff>138944</xdr:colOff>
      <xdr:row>197</xdr:row>
      <xdr:rowOff>224669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749427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214</xdr:row>
      <xdr:rowOff>285750</xdr:rowOff>
    </xdr:from>
    <xdr:to>
      <xdr:col>20</xdr:col>
      <xdr:colOff>148469</xdr:colOff>
      <xdr:row>218</xdr:row>
      <xdr:rowOff>224669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8305800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237</xdr:row>
      <xdr:rowOff>285750</xdr:rowOff>
    </xdr:from>
    <xdr:to>
      <xdr:col>20</xdr:col>
      <xdr:colOff>138944</xdr:colOff>
      <xdr:row>241</xdr:row>
      <xdr:rowOff>224669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18686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258</xdr:row>
      <xdr:rowOff>285750</xdr:rowOff>
    </xdr:from>
    <xdr:to>
      <xdr:col>20</xdr:col>
      <xdr:colOff>138944</xdr:colOff>
      <xdr:row>262</xdr:row>
      <xdr:rowOff>224669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99983925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281</xdr:row>
      <xdr:rowOff>285750</xdr:rowOff>
    </xdr:from>
    <xdr:to>
      <xdr:col>20</xdr:col>
      <xdr:colOff>138944</xdr:colOff>
      <xdr:row>285</xdr:row>
      <xdr:rowOff>224669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087945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302</xdr:row>
      <xdr:rowOff>285750</xdr:rowOff>
    </xdr:from>
    <xdr:to>
      <xdr:col>20</xdr:col>
      <xdr:colOff>148469</xdr:colOff>
      <xdr:row>306</xdr:row>
      <xdr:rowOff>224669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169098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325</xdr:row>
      <xdr:rowOff>276225</xdr:rowOff>
    </xdr:from>
    <xdr:to>
      <xdr:col>20</xdr:col>
      <xdr:colOff>138944</xdr:colOff>
      <xdr:row>329</xdr:row>
      <xdr:rowOff>215144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25710950"/>
          <a:ext cx="1462919" cy="1462919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346</xdr:row>
      <xdr:rowOff>276225</xdr:rowOff>
    </xdr:from>
    <xdr:to>
      <xdr:col>20</xdr:col>
      <xdr:colOff>148469</xdr:colOff>
      <xdr:row>350</xdr:row>
      <xdr:rowOff>215144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133826250"/>
          <a:ext cx="1462919" cy="146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U56"/>
  <sheetViews>
    <sheetView tabSelected="1" workbookViewId="0">
      <selection activeCell="A2" sqref="A2"/>
    </sheetView>
  </sheetViews>
  <sheetFormatPr defaultRowHeight="18" customHeight="1" x14ac:dyDescent="0.2"/>
  <cols>
    <col min="1" max="1" width="9.140625" style="56"/>
    <col min="2" max="2" width="9" style="56" customWidth="1"/>
    <col min="3" max="3" width="4.85546875" style="56" customWidth="1"/>
    <col min="4" max="4" width="20.28515625" style="56" customWidth="1"/>
    <col min="5" max="5" width="40.7109375" style="56" customWidth="1"/>
    <col min="6" max="6" width="3.42578125" style="57" customWidth="1"/>
    <col min="7" max="7" width="3.42578125" style="55" customWidth="1"/>
    <col min="8" max="8" width="2.7109375" style="57" customWidth="1"/>
    <col min="9" max="9" width="1.5703125" style="57" customWidth="1"/>
    <col min="10" max="10" width="36.140625" style="56" customWidth="1"/>
    <col min="11" max="16384" width="9.140625" style="56"/>
  </cols>
  <sheetData>
    <row r="1" spans="1:21" ht="18" customHeight="1" x14ac:dyDescent="0.2">
      <c r="A1" s="61"/>
      <c r="B1" s="67" t="s">
        <v>467</v>
      </c>
      <c r="C1" s="67" t="s">
        <v>468</v>
      </c>
      <c r="D1" s="67" t="s">
        <v>469</v>
      </c>
      <c r="E1" s="61"/>
      <c r="F1" s="62"/>
      <c r="G1" s="68"/>
      <c r="H1" s="62"/>
      <c r="I1" s="62"/>
      <c r="J1" s="61"/>
      <c r="K1" s="61"/>
      <c r="L1" s="61"/>
      <c r="M1" s="61"/>
      <c r="N1" s="61"/>
      <c r="O1" s="61"/>
      <c r="P1" s="61"/>
      <c r="Q1" s="61"/>
      <c r="R1" s="61"/>
    </row>
    <row r="2" spans="1:21" ht="18" customHeight="1" x14ac:dyDescent="0.2">
      <c r="A2" s="61"/>
      <c r="B2" s="58" t="s">
        <v>450</v>
      </c>
      <c r="C2" s="58">
        <v>1</v>
      </c>
      <c r="D2" s="58" t="s">
        <v>452</v>
      </c>
      <c r="E2" s="59" t="s">
        <v>352</v>
      </c>
      <c r="F2" s="60">
        <v>0</v>
      </c>
      <c r="G2" s="69" t="s">
        <v>449</v>
      </c>
      <c r="H2" s="60">
        <v>1</v>
      </c>
      <c r="I2" s="60"/>
      <c r="J2" s="66" t="s">
        <v>391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18" customHeight="1" x14ac:dyDescent="0.2">
      <c r="A3" s="61"/>
      <c r="B3" s="58"/>
      <c r="C3" s="58"/>
      <c r="D3" s="58"/>
      <c r="E3" s="59" t="s">
        <v>363</v>
      </c>
      <c r="F3" s="60">
        <v>3</v>
      </c>
      <c r="G3" s="69" t="s">
        <v>449</v>
      </c>
      <c r="H3" s="60">
        <v>0</v>
      </c>
      <c r="I3" s="60"/>
      <c r="J3" s="66" t="s">
        <v>453</v>
      </c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ht="18" customHeight="1" x14ac:dyDescent="0.2">
      <c r="A4" s="61"/>
      <c r="B4" s="58"/>
      <c r="C4" s="58"/>
      <c r="D4" s="58"/>
      <c r="E4" s="59" t="s">
        <v>354</v>
      </c>
      <c r="F4" s="60">
        <v>0</v>
      </c>
      <c r="G4" s="69" t="s">
        <v>449</v>
      </c>
      <c r="H4" s="60">
        <v>0</v>
      </c>
      <c r="I4" s="60"/>
      <c r="J4" s="66" t="s">
        <v>454</v>
      </c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18" customHeight="1" x14ac:dyDescent="0.2">
      <c r="A5" s="61"/>
      <c r="B5" s="58"/>
      <c r="C5" s="58"/>
      <c r="D5" s="58"/>
      <c r="E5" s="59" t="s">
        <v>336</v>
      </c>
      <c r="F5" s="60">
        <v>0</v>
      </c>
      <c r="G5" s="69" t="s">
        <v>449</v>
      </c>
      <c r="H5" s="60">
        <v>0</v>
      </c>
      <c r="I5" s="60"/>
      <c r="J5" s="66" t="s">
        <v>390</v>
      </c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18" customHeight="1" x14ac:dyDescent="0.2">
      <c r="A6" s="61"/>
      <c r="B6" s="58"/>
      <c r="C6" s="58"/>
      <c r="D6" s="58"/>
      <c r="E6" s="59" t="s">
        <v>362</v>
      </c>
      <c r="F6" s="60">
        <v>0</v>
      </c>
      <c r="G6" s="69" t="s">
        <v>449</v>
      </c>
      <c r="H6" s="60">
        <v>0</v>
      </c>
      <c r="I6" s="60"/>
      <c r="J6" s="66" t="s">
        <v>455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ht="18" customHeight="1" x14ac:dyDescent="0.2">
      <c r="A7" s="61"/>
      <c r="B7" s="58"/>
      <c r="C7" s="58"/>
      <c r="D7" s="58"/>
      <c r="E7" s="59" t="s">
        <v>348</v>
      </c>
      <c r="F7" s="60">
        <v>0</v>
      </c>
      <c r="G7" s="69" t="s">
        <v>449</v>
      </c>
      <c r="H7" s="60">
        <v>0</v>
      </c>
      <c r="I7" s="60"/>
      <c r="J7" s="66" t="s">
        <v>456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18" customHeight="1" x14ac:dyDescent="0.2">
      <c r="A8" s="61"/>
      <c r="B8" s="58"/>
      <c r="C8" s="58"/>
      <c r="D8" s="58"/>
      <c r="E8" s="59" t="s">
        <v>339</v>
      </c>
      <c r="F8" s="60">
        <v>3</v>
      </c>
      <c r="G8" s="69" t="s">
        <v>449</v>
      </c>
      <c r="H8" s="60">
        <v>0</v>
      </c>
      <c r="I8" s="60"/>
      <c r="J8" s="66" t="s">
        <v>457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18" customHeight="1" x14ac:dyDescent="0.2">
      <c r="A9" s="61"/>
      <c r="B9" s="58"/>
      <c r="C9" s="58"/>
      <c r="D9" s="58"/>
      <c r="E9" s="59" t="s">
        <v>343</v>
      </c>
      <c r="F9" s="60">
        <v>0</v>
      </c>
      <c r="G9" s="69" t="s">
        <v>449</v>
      </c>
      <c r="H9" s="60">
        <v>1</v>
      </c>
      <c r="I9" s="60"/>
      <c r="J9" s="66" t="s">
        <v>458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ht="18" customHeight="1" x14ac:dyDescent="0.2">
      <c r="A10" s="61"/>
      <c r="B10" s="61"/>
      <c r="C10" s="61"/>
      <c r="D10" s="61"/>
      <c r="E10" s="61"/>
      <c r="F10" s="62"/>
      <c r="G10" s="68"/>
      <c r="H10" s="62"/>
      <c r="I10" s="6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18" customHeight="1" x14ac:dyDescent="0.2">
      <c r="A11" s="61"/>
      <c r="B11" s="58" t="s">
        <v>459</v>
      </c>
      <c r="C11" s="58">
        <v>2</v>
      </c>
      <c r="D11" s="58" t="s">
        <v>460</v>
      </c>
      <c r="E11" s="59" t="s">
        <v>391</v>
      </c>
      <c r="F11" s="60"/>
      <c r="G11" s="69" t="s">
        <v>451</v>
      </c>
      <c r="H11" s="60"/>
      <c r="I11" s="60"/>
      <c r="J11" s="66" t="s">
        <v>461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18" customHeight="1" x14ac:dyDescent="0.2">
      <c r="A12" s="61"/>
      <c r="B12" s="58"/>
      <c r="C12" s="58"/>
      <c r="D12" s="58"/>
      <c r="E12" s="59" t="s">
        <v>350</v>
      </c>
      <c r="F12" s="60"/>
      <c r="G12" s="69" t="s">
        <v>451</v>
      </c>
      <c r="H12" s="60"/>
      <c r="I12" s="60"/>
      <c r="J12" s="66" t="s">
        <v>462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1" ht="18" customHeight="1" x14ac:dyDescent="0.2">
      <c r="A13" s="61"/>
      <c r="B13" s="58"/>
      <c r="C13" s="58"/>
      <c r="D13" s="58"/>
      <c r="E13" s="59" t="s">
        <v>356</v>
      </c>
      <c r="F13" s="60"/>
      <c r="G13" s="69" t="s">
        <v>451</v>
      </c>
      <c r="H13" s="60"/>
      <c r="I13" s="60"/>
      <c r="J13" s="66" t="s">
        <v>463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1" ht="18" customHeight="1" x14ac:dyDescent="0.2">
      <c r="A14" s="61"/>
      <c r="B14" s="58"/>
      <c r="C14" s="58"/>
      <c r="D14" s="58"/>
      <c r="E14" s="59" t="s">
        <v>360</v>
      </c>
      <c r="F14" s="60"/>
      <c r="G14" s="69" t="s">
        <v>451</v>
      </c>
      <c r="H14" s="60"/>
      <c r="I14" s="60"/>
      <c r="J14" s="66" t="s">
        <v>464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21" ht="18" customHeight="1" x14ac:dyDescent="0.2">
      <c r="A15" s="61"/>
      <c r="B15" s="58"/>
      <c r="C15" s="58"/>
      <c r="D15" s="58"/>
      <c r="E15" s="59" t="s">
        <v>390</v>
      </c>
      <c r="F15" s="60"/>
      <c r="G15" s="69" t="s">
        <v>451</v>
      </c>
      <c r="H15" s="60"/>
      <c r="I15" s="60"/>
      <c r="J15" s="66" t="s">
        <v>362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1" ht="18" customHeight="1" x14ac:dyDescent="0.2">
      <c r="A16" s="61"/>
      <c r="B16" s="58"/>
      <c r="C16" s="58"/>
      <c r="D16" s="58"/>
      <c r="E16" s="59" t="s">
        <v>346</v>
      </c>
      <c r="F16" s="60"/>
      <c r="G16" s="69" t="s">
        <v>451</v>
      </c>
      <c r="H16" s="60"/>
      <c r="I16" s="60"/>
      <c r="J16" s="66" t="s">
        <v>465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ht="18" customHeight="1" x14ac:dyDescent="0.2">
      <c r="A17" s="61"/>
      <c r="B17" s="58"/>
      <c r="C17" s="58"/>
      <c r="D17" s="58"/>
      <c r="E17" s="59" t="s">
        <v>358</v>
      </c>
      <c r="F17" s="60"/>
      <c r="G17" s="69" t="s">
        <v>451</v>
      </c>
      <c r="H17" s="60"/>
      <c r="I17" s="60"/>
      <c r="J17" s="66" t="s">
        <v>466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1" ht="18" customHeight="1" x14ac:dyDescent="0.2">
      <c r="A18" s="61"/>
      <c r="B18" s="58"/>
      <c r="C18" s="58"/>
      <c r="D18" s="58"/>
      <c r="E18" s="59" t="s">
        <v>341</v>
      </c>
      <c r="F18" s="60"/>
      <c r="G18" s="69" t="s">
        <v>451</v>
      </c>
      <c r="H18" s="60"/>
      <c r="I18" s="60"/>
      <c r="J18" s="66" t="s">
        <v>363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</row>
    <row r="19" spans="1:21" ht="18" customHeight="1" x14ac:dyDescent="0.2">
      <c r="A19" s="61"/>
      <c r="B19" s="61"/>
      <c r="C19" s="61"/>
      <c r="D19" s="61"/>
      <c r="E19" s="61"/>
      <c r="F19" s="62"/>
      <c r="G19" s="68"/>
      <c r="H19" s="62"/>
      <c r="I19" s="62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</row>
    <row r="20" spans="1:21" ht="18" customHeight="1" x14ac:dyDescent="0.2">
      <c r="A20" s="61"/>
      <c r="B20" s="58"/>
      <c r="C20" s="58"/>
      <c r="D20" s="58"/>
      <c r="E20" s="59"/>
      <c r="F20" s="60"/>
      <c r="G20" s="69" t="s">
        <v>449</v>
      </c>
      <c r="H20" s="60"/>
      <c r="I20" s="60"/>
      <c r="J20" s="59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</row>
    <row r="21" spans="1:21" ht="18" customHeight="1" x14ac:dyDescent="0.2">
      <c r="A21" s="61"/>
      <c r="B21" s="58"/>
      <c r="C21" s="58"/>
      <c r="D21" s="58"/>
      <c r="E21" s="59"/>
      <c r="F21" s="60"/>
      <c r="G21" s="69" t="s">
        <v>449</v>
      </c>
      <c r="H21" s="60"/>
      <c r="I21" s="60"/>
      <c r="J21" s="59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1" ht="18" customHeight="1" x14ac:dyDescent="0.2">
      <c r="A22" s="61"/>
      <c r="B22" s="58"/>
      <c r="C22" s="58"/>
      <c r="D22" s="58"/>
      <c r="E22" s="59"/>
      <c r="F22" s="60"/>
      <c r="G22" s="69" t="s">
        <v>449</v>
      </c>
      <c r="H22" s="60"/>
      <c r="I22" s="60"/>
      <c r="J22" s="59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</row>
    <row r="23" spans="1:21" ht="18" customHeight="1" x14ac:dyDescent="0.2">
      <c r="A23" s="61"/>
      <c r="B23" s="58"/>
      <c r="C23" s="58"/>
      <c r="D23" s="58"/>
      <c r="E23" s="59"/>
      <c r="F23" s="60"/>
      <c r="G23" s="69" t="s">
        <v>449</v>
      </c>
      <c r="H23" s="60"/>
      <c r="I23" s="60"/>
      <c r="J23" s="59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</row>
    <row r="24" spans="1:21" ht="18" customHeight="1" x14ac:dyDescent="0.2">
      <c r="A24" s="61"/>
      <c r="B24" s="58"/>
      <c r="C24" s="58"/>
      <c r="D24" s="58"/>
      <c r="E24" s="59"/>
      <c r="F24" s="60"/>
      <c r="G24" s="69" t="s">
        <v>449</v>
      </c>
      <c r="H24" s="60"/>
      <c r="I24" s="60"/>
      <c r="J24" s="59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</row>
    <row r="25" spans="1:21" ht="18" customHeight="1" x14ac:dyDescent="0.2">
      <c r="A25" s="61"/>
      <c r="B25" s="58"/>
      <c r="C25" s="58"/>
      <c r="D25" s="58"/>
      <c r="E25" s="59"/>
      <c r="F25" s="60"/>
      <c r="G25" s="69" t="s">
        <v>449</v>
      </c>
      <c r="H25" s="60"/>
      <c r="I25" s="60"/>
      <c r="J25" s="59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</row>
    <row r="26" spans="1:21" ht="18" customHeight="1" x14ac:dyDescent="0.2">
      <c r="A26" s="61"/>
      <c r="B26" s="58"/>
      <c r="C26" s="58"/>
      <c r="D26" s="58"/>
      <c r="E26" s="59"/>
      <c r="F26" s="60"/>
      <c r="G26" s="69" t="s">
        <v>449</v>
      </c>
      <c r="H26" s="60"/>
      <c r="I26" s="60"/>
      <c r="J26" s="59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</row>
    <row r="27" spans="1:21" ht="18" customHeight="1" x14ac:dyDescent="0.2">
      <c r="A27" s="61"/>
      <c r="B27" s="58"/>
      <c r="C27" s="58"/>
      <c r="D27" s="58"/>
      <c r="E27" s="59"/>
      <c r="F27" s="60"/>
      <c r="G27" s="69" t="s">
        <v>449</v>
      </c>
      <c r="H27" s="60"/>
      <c r="I27" s="60"/>
      <c r="J27" s="59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</row>
    <row r="28" spans="1:21" ht="18" customHeight="1" x14ac:dyDescent="0.2">
      <c r="A28" s="61"/>
      <c r="B28" s="61"/>
      <c r="C28" s="61"/>
      <c r="D28" s="61"/>
      <c r="E28" s="61"/>
      <c r="F28" s="62"/>
      <c r="G28" s="68"/>
      <c r="H28" s="62"/>
      <c r="I28" s="62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</row>
    <row r="29" spans="1:21" ht="18" customHeight="1" x14ac:dyDescent="0.2">
      <c r="A29" s="61"/>
      <c r="B29" s="58"/>
      <c r="C29" s="58"/>
      <c r="D29" s="58"/>
      <c r="E29" s="59"/>
      <c r="F29" s="60"/>
      <c r="G29" s="69" t="s">
        <v>451</v>
      </c>
      <c r="H29" s="60"/>
      <c r="I29" s="60"/>
      <c r="J29" s="59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</row>
    <row r="30" spans="1:21" ht="18" customHeight="1" x14ac:dyDescent="0.2">
      <c r="A30" s="61"/>
      <c r="B30" s="58"/>
      <c r="C30" s="58"/>
      <c r="D30" s="58"/>
      <c r="E30" s="59"/>
      <c r="F30" s="60"/>
      <c r="G30" s="69" t="s">
        <v>451</v>
      </c>
      <c r="H30" s="60"/>
      <c r="I30" s="60"/>
      <c r="J30" s="59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1:21" ht="18" customHeight="1" x14ac:dyDescent="0.2">
      <c r="A31" s="61"/>
      <c r="B31" s="58"/>
      <c r="C31" s="58"/>
      <c r="D31" s="58"/>
      <c r="E31" s="59"/>
      <c r="F31" s="60"/>
      <c r="G31" s="69" t="s">
        <v>451</v>
      </c>
      <c r="H31" s="60"/>
      <c r="I31" s="60"/>
      <c r="J31" s="59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1" ht="18" customHeight="1" x14ac:dyDescent="0.2">
      <c r="A32" s="61"/>
      <c r="B32" s="58"/>
      <c r="C32" s="58"/>
      <c r="D32" s="58"/>
      <c r="E32" s="59"/>
      <c r="F32" s="60"/>
      <c r="G32" s="69" t="s">
        <v>451</v>
      </c>
      <c r="H32" s="60"/>
      <c r="I32" s="60"/>
      <c r="J32" s="59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spans="1:21" ht="18" customHeight="1" x14ac:dyDescent="0.2">
      <c r="A33" s="61"/>
      <c r="B33" s="58"/>
      <c r="C33" s="58"/>
      <c r="D33" s="58"/>
      <c r="E33" s="59"/>
      <c r="F33" s="60"/>
      <c r="G33" s="69" t="s">
        <v>451</v>
      </c>
      <c r="H33" s="60"/>
      <c r="I33" s="60"/>
      <c r="J33" s="59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</row>
    <row r="34" spans="1:21" ht="18" customHeight="1" x14ac:dyDescent="0.2">
      <c r="A34" s="61"/>
      <c r="B34" s="58"/>
      <c r="C34" s="58"/>
      <c r="D34" s="58"/>
      <c r="E34" s="59"/>
      <c r="F34" s="60"/>
      <c r="G34" s="69" t="s">
        <v>451</v>
      </c>
      <c r="H34" s="60"/>
      <c r="I34" s="60"/>
      <c r="J34" s="59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1:21" ht="18" customHeight="1" x14ac:dyDescent="0.2">
      <c r="A35" s="61"/>
      <c r="B35" s="58"/>
      <c r="C35" s="58"/>
      <c r="D35" s="58"/>
      <c r="E35" s="59"/>
      <c r="F35" s="60"/>
      <c r="G35" s="69" t="s">
        <v>451</v>
      </c>
      <c r="H35" s="60"/>
      <c r="I35" s="60"/>
      <c r="J35" s="59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</row>
    <row r="36" spans="1:21" ht="18" customHeight="1" x14ac:dyDescent="0.2">
      <c r="A36" s="61"/>
      <c r="B36" s="58"/>
      <c r="C36" s="58"/>
      <c r="D36" s="58"/>
      <c r="E36" s="59"/>
      <c r="F36" s="60"/>
      <c r="G36" s="69" t="s">
        <v>451</v>
      </c>
      <c r="H36" s="60"/>
      <c r="I36" s="60"/>
      <c r="J36" s="59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</row>
    <row r="37" spans="1:21" ht="18" customHeight="1" x14ac:dyDescent="0.2">
      <c r="A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</row>
    <row r="38" spans="1:21" ht="18" customHeight="1" x14ac:dyDescent="0.2">
      <c r="A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</row>
    <row r="39" spans="1:21" ht="18" customHeight="1" x14ac:dyDescent="0.2">
      <c r="A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</row>
    <row r="40" spans="1:21" ht="18" customHeight="1" x14ac:dyDescent="0.2">
      <c r="A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</row>
    <row r="41" spans="1:21" ht="18" customHeight="1" x14ac:dyDescent="0.2">
      <c r="A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spans="1:21" ht="18" customHeight="1" x14ac:dyDescent="0.2">
      <c r="A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</row>
    <row r="43" spans="1:21" ht="18" customHeight="1" x14ac:dyDescent="0.2">
      <c r="A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1:21" ht="18" customHeight="1" x14ac:dyDescent="0.2">
      <c r="A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ht="18" customHeight="1" x14ac:dyDescent="0.2">
      <c r="A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1:21" ht="18" customHeight="1" x14ac:dyDescent="0.2">
      <c r="A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</row>
    <row r="47" spans="1:21" ht="18" customHeight="1" x14ac:dyDescent="0.2">
      <c r="A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</row>
    <row r="48" spans="1:21" ht="18" customHeight="1" x14ac:dyDescent="0.2">
      <c r="A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</row>
    <row r="49" spans="1:21" ht="18" customHeight="1" x14ac:dyDescent="0.2">
      <c r="A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</row>
    <row r="50" spans="1:21" ht="18" customHeight="1" x14ac:dyDescent="0.2"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</row>
    <row r="51" spans="1:21" ht="18" customHeight="1" x14ac:dyDescent="0.2"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</row>
    <row r="52" spans="1:21" ht="18" customHeight="1" x14ac:dyDescent="0.2"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</row>
    <row r="53" spans="1:21" ht="18" customHeight="1" x14ac:dyDescent="0.2"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</row>
    <row r="54" spans="1:21" ht="18" customHeight="1" x14ac:dyDescent="0.2"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</row>
    <row r="55" spans="1:21" ht="18" customHeight="1" x14ac:dyDescent="0.2"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</row>
    <row r="56" spans="1:21" ht="18" customHeight="1" x14ac:dyDescent="0.2"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" sqref="D1"/>
    </sheetView>
  </sheetViews>
  <sheetFormatPr defaultRowHeight="18" customHeight="1" x14ac:dyDescent="0.2"/>
  <cols>
    <col min="1" max="1" width="13.140625" style="63" bestFit="1" customWidth="1"/>
    <col min="2" max="3" width="9.140625" style="63"/>
    <col min="4" max="4" width="32.28515625" style="63" customWidth="1"/>
    <col min="5" max="5" width="3.42578125" style="63" customWidth="1"/>
    <col min="6" max="6" width="3.28515625" style="64" customWidth="1"/>
    <col min="7" max="7" width="32.28515625" style="64" bestFit="1" customWidth="1"/>
    <col min="8" max="16384" width="9.140625" style="63"/>
  </cols>
  <sheetData>
    <row r="1" spans="1:7" ht="18" customHeight="1" x14ac:dyDescent="0.2">
      <c r="A1" s="63" t="s">
        <v>401</v>
      </c>
      <c r="B1" s="63" t="s">
        <v>400</v>
      </c>
      <c r="C1" s="65">
        <v>41890</v>
      </c>
      <c r="D1" s="63" t="str">
        <f>'Lge-old'!A3</f>
        <v xml:space="preserve">JEAN PIERRE'S TAP INS         </v>
      </c>
      <c r="E1" s="63">
        <f>'Lge-old'!F19</f>
        <v>0</v>
      </c>
      <c r="F1" s="64">
        <f>'Lge-old'!F40</f>
        <v>1</v>
      </c>
      <c r="G1" s="64" t="str">
        <f>'Lge-old'!A24</f>
        <v>THE JORDI GOMEZ LOVE-IN</v>
      </c>
    </row>
    <row r="2" spans="1:7" ht="18" customHeight="1" x14ac:dyDescent="0.2">
      <c r="D2" s="63" t="str">
        <f>'Lge-old'!A47</f>
        <v>BREAST HOMAGE ALBION</v>
      </c>
      <c r="E2" s="63">
        <f>'Lge-old'!F63</f>
        <v>3</v>
      </c>
      <c r="F2" s="64">
        <f>'Lge-old'!F84</f>
        <v>0</v>
      </c>
      <c r="G2" s="64" t="str">
        <f>'Lge-old'!A68</f>
        <v xml:space="preserve">CHICAGO SAUSAGE KINGS         </v>
      </c>
    </row>
    <row r="3" spans="1:7" ht="18" customHeight="1" x14ac:dyDescent="0.2">
      <c r="D3" s="63" t="str">
        <f>'Lge-old'!A91</f>
        <v xml:space="preserve">FORTUNA DUFFLECOAT            </v>
      </c>
      <c r="E3" s="63">
        <f>'Lge-old'!F107</f>
        <v>0</v>
      </c>
      <c r="F3" s="64">
        <f>'Lge-old'!F128</f>
        <v>0</v>
      </c>
      <c r="G3" s="64" t="str">
        <f>'Lge-old'!A112</f>
        <v xml:space="preserve">LOCOMOTIVE LEIGHPZIG          </v>
      </c>
    </row>
    <row r="4" spans="1:7" ht="18" customHeight="1" x14ac:dyDescent="0.2">
      <c r="D4" s="63" t="str">
        <f>'Lge-old'!A135</f>
        <v xml:space="preserve">AJAX TREESDOWN                </v>
      </c>
      <c r="E4" s="63">
        <f>'Lge-old'!F151</f>
        <v>0</v>
      </c>
      <c r="F4" s="64">
        <f>'Lge-old'!F43</f>
        <v>0</v>
      </c>
      <c r="G4" s="64" t="str">
        <f>'Lge-old'!A156</f>
        <v>MURDER ON ZIDANE'S FLOOR</v>
      </c>
    </row>
    <row r="5" spans="1:7" ht="18" customHeight="1" x14ac:dyDescent="0.2">
      <c r="D5" s="63" t="str">
        <f>'Lge-old'!A179</f>
        <v>SAINT JOHN'S</v>
      </c>
      <c r="E5" s="63">
        <f>'Lge-old'!F195</f>
        <v>0</v>
      </c>
      <c r="F5" s="64">
        <f>'Lge-old'!F216</f>
        <v>0</v>
      </c>
      <c r="G5" s="64" t="str">
        <f>'Lge-old'!A200</f>
        <v xml:space="preserve">EUXTON SOUTH END              </v>
      </c>
    </row>
    <row r="6" spans="1:7" ht="18" customHeight="1" x14ac:dyDescent="0.2">
      <c r="D6" s="63" t="str">
        <f>'Lge-old'!A223</f>
        <v xml:space="preserve">SPORTING LESBIANS             </v>
      </c>
      <c r="E6" s="63">
        <f>'Lge-old'!F239</f>
        <v>0</v>
      </c>
      <c r="F6" s="64">
        <f>'Lge-old'!F260</f>
        <v>0</v>
      </c>
      <c r="G6" s="64" t="str">
        <f>'Lge-old'!A244</f>
        <v xml:space="preserve">SPORTING ANATTYJACKET         </v>
      </c>
    </row>
    <row r="7" spans="1:7" ht="18" customHeight="1" x14ac:dyDescent="0.2">
      <c r="D7" s="63" t="str">
        <f>'Lge-old'!A267</f>
        <v xml:space="preserve">REAL MADRID ICULE UNITED      </v>
      </c>
      <c r="E7" s="63">
        <f>'Lge-old'!F283</f>
        <v>3</v>
      </c>
      <c r="F7" s="64">
        <f>'Lge-old'!F304</f>
        <v>0</v>
      </c>
      <c r="G7" s="64" t="str">
        <f>'Lge-old'!A288</f>
        <v xml:space="preserve">TOLLER BOYS 13                </v>
      </c>
    </row>
    <row r="8" spans="1:7" ht="18" customHeight="1" x14ac:dyDescent="0.2">
      <c r="D8" s="63" t="str">
        <f>'Lge-old'!A311</f>
        <v xml:space="preserve">MICKY QUINN'S SHIRT           </v>
      </c>
      <c r="E8" s="63">
        <f>'Lge-old'!F327</f>
        <v>0</v>
      </c>
      <c r="F8" s="64">
        <f>'Lge-old'!F348</f>
        <v>1</v>
      </c>
      <c r="G8" s="64" t="str">
        <f>'Lge-old'!A332</f>
        <v xml:space="preserve">BRUSH IT, MUNCH, AND GAG BACK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B47"/>
  <sheetViews>
    <sheetView workbookViewId="0">
      <selection activeCell="N16" sqref="N16"/>
    </sheetView>
  </sheetViews>
  <sheetFormatPr defaultRowHeight="14.25" x14ac:dyDescent="0.25"/>
  <cols>
    <col min="1" max="1" width="10.28515625" style="48" customWidth="1"/>
    <col min="2" max="2" width="38.7109375" style="5" customWidth="1"/>
    <col min="3" max="11" width="5.7109375" style="5" customWidth="1"/>
    <col min="12" max="12" width="8.140625" style="5" customWidth="1"/>
    <col min="13" max="16384" width="9.140625" style="5"/>
  </cols>
  <sheetData>
    <row r="1" spans="1:28" ht="51.75" customHeight="1" x14ac:dyDescent="0.25">
      <c r="A1" s="53"/>
      <c r="B1" s="54" t="s">
        <v>401</v>
      </c>
      <c r="C1" s="50" t="s">
        <v>447</v>
      </c>
      <c r="D1" s="50" t="s">
        <v>436</v>
      </c>
      <c r="E1" s="50" t="s">
        <v>378</v>
      </c>
      <c r="F1" s="50" t="s">
        <v>368</v>
      </c>
      <c r="G1" s="50" t="s">
        <v>373</v>
      </c>
      <c r="H1" s="50" t="s">
        <v>376</v>
      </c>
      <c r="I1" s="50" t="s">
        <v>443</v>
      </c>
      <c r="J1" s="50" t="s">
        <v>441</v>
      </c>
      <c r="K1" s="50" t="s">
        <v>444</v>
      </c>
      <c r="L1" s="50" t="s">
        <v>442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20.100000000000001" customHeight="1" x14ac:dyDescent="0.25">
      <c r="A2" s="71">
        <v>1</v>
      </c>
      <c r="B2" s="49" t="s">
        <v>363</v>
      </c>
      <c r="C2" s="51">
        <v>1</v>
      </c>
      <c r="D2" s="51">
        <v>1</v>
      </c>
      <c r="E2" s="51">
        <v>0</v>
      </c>
      <c r="F2" s="51">
        <v>0</v>
      </c>
      <c r="G2" s="51">
        <v>3</v>
      </c>
      <c r="H2" s="51">
        <v>0</v>
      </c>
      <c r="I2" s="51">
        <v>3</v>
      </c>
      <c r="J2" s="51">
        <v>0</v>
      </c>
      <c r="K2" s="51">
        <v>1</v>
      </c>
      <c r="L2" s="49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0.100000000000001" customHeight="1" x14ac:dyDescent="0.25">
      <c r="A3" s="71">
        <v>2</v>
      </c>
      <c r="B3" s="49" t="s">
        <v>339</v>
      </c>
      <c r="C3" s="51">
        <v>1</v>
      </c>
      <c r="D3" s="51">
        <v>1</v>
      </c>
      <c r="E3" s="51">
        <v>0</v>
      </c>
      <c r="F3" s="51">
        <v>0</v>
      </c>
      <c r="G3" s="51">
        <v>3</v>
      </c>
      <c r="H3" s="51">
        <v>0</v>
      </c>
      <c r="I3" s="51">
        <v>3</v>
      </c>
      <c r="J3" s="51">
        <v>0</v>
      </c>
      <c r="K3" s="51">
        <v>1</v>
      </c>
      <c r="L3" s="49">
        <v>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100000000000001" customHeight="1" x14ac:dyDescent="0.25">
      <c r="A4" s="71">
        <v>3</v>
      </c>
      <c r="B4" s="49" t="s">
        <v>391</v>
      </c>
      <c r="C4" s="51">
        <v>1</v>
      </c>
      <c r="D4" s="51">
        <v>1</v>
      </c>
      <c r="E4" s="51">
        <v>0</v>
      </c>
      <c r="F4" s="51">
        <v>0</v>
      </c>
      <c r="G4" s="51">
        <v>1</v>
      </c>
      <c r="H4" s="51">
        <v>0</v>
      </c>
      <c r="I4" s="51">
        <v>1</v>
      </c>
      <c r="J4" s="51">
        <v>0</v>
      </c>
      <c r="K4" s="51">
        <v>0</v>
      </c>
      <c r="L4" s="49">
        <v>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0.100000000000001" customHeight="1" x14ac:dyDescent="0.25">
      <c r="A5" s="71">
        <v>4</v>
      </c>
      <c r="B5" s="49" t="s">
        <v>341</v>
      </c>
      <c r="C5" s="70">
        <v>1</v>
      </c>
      <c r="D5" s="70">
        <v>1</v>
      </c>
      <c r="E5" s="70">
        <v>0</v>
      </c>
      <c r="F5" s="70">
        <v>0</v>
      </c>
      <c r="G5" s="70">
        <v>1</v>
      </c>
      <c r="H5" s="70">
        <v>0</v>
      </c>
      <c r="I5" s="70">
        <v>1</v>
      </c>
      <c r="J5" s="51">
        <v>0</v>
      </c>
      <c r="K5" s="51">
        <v>0</v>
      </c>
      <c r="L5" s="49">
        <v>3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0.100000000000001" customHeight="1" x14ac:dyDescent="0.25">
      <c r="A6" s="71">
        <v>5</v>
      </c>
      <c r="B6" s="49" t="s">
        <v>354</v>
      </c>
      <c r="C6" s="51">
        <v>1</v>
      </c>
      <c r="D6" s="51">
        <v>0</v>
      </c>
      <c r="E6" s="51">
        <v>1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49">
        <v>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0.100000000000001" customHeight="1" x14ac:dyDescent="0.25">
      <c r="A7" s="71">
        <v>6</v>
      </c>
      <c r="B7" s="49" t="s">
        <v>336</v>
      </c>
      <c r="C7" s="51">
        <v>1</v>
      </c>
      <c r="D7" s="51">
        <v>0</v>
      </c>
      <c r="E7" s="51">
        <v>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49">
        <v>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0.100000000000001" customHeight="1" x14ac:dyDescent="0.25">
      <c r="A8" s="71">
        <v>7</v>
      </c>
      <c r="B8" s="49" t="s">
        <v>362</v>
      </c>
      <c r="C8" s="51">
        <v>1</v>
      </c>
      <c r="D8" s="51">
        <v>0</v>
      </c>
      <c r="E8" s="51">
        <v>1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49">
        <v>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0.100000000000001" customHeight="1" x14ac:dyDescent="0.25">
      <c r="A9" s="71">
        <v>8</v>
      </c>
      <c r="B9" s="49" t="s">
        <v>348</v>
      </c>
      <c r="C9" s="51">
        <v>1</v>
      </c>
      <c r="D9" s="51">
        <v>0</v>
      </c>
      <c r="E9" s="51">
        <v>1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49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0.100000000000001" customHeight="1" x14ac:dyDescent="0.25">
      <c r="A10" s="71">
        <v>9</v>
      </c>
      <c r="B10" s="49" t="s">
        <v>346</v>
      </c>
      <c r="C10" s="51">
        <v>1</v>
      </c>
      <c r="D10" s="51">
        <v>0</v>
      </c>
      <c r="E10" s="51">
        <v>1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49">
        <v>1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0.100000000000001" customHeight="1" x14ac:dyDescent="0.25">
      <c r="A11" s="71">
        <v>10</v>
      </c>
      <c r="B11" s="49" t="s">
        <v>390</v>
      </c>
      <c r="C11" s="51">
        <v>1</v>
      </c>
      <c r="D11" s="51">
        <v>0</v>
      </c>
      <c r="E11" s="51">
        <v>1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49">
        <v>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0.100000000000001" customHeight="1" x14ac:dyDescent="0.25">
      <c r="A12" s="71">
        <v>11</v>
      </c>
      <c r="B12" s="49" t="s">
        <v>360</v>
      </c>
      <c r="C12" s="51">
        <v>1</v>
      </c>
      <c r="D12" s="51">
        <v>0</v>
      </c>
      <c r="E12" s="51">
        <v>1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49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0.100000000000001" customHeight="1" x14ac:dyDescent="0.25">
      <c r="A13" s="71">
        <v>12</v>
      </c>
      <c r="B13" s="49" t="s">
        <v>356</v>
      </c>
      <c r="C13" s="51">
        <v>1</v>
      </c>
      <c r="D13" s="51">
        <v>0</v>
      </c>
      <c r="E13" s="51">
        <v>1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49">
        <v>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0.100000000000001" customHeight="1" x14ac:dyDescent="0.25">
      <c r="A14" s="71">
        <v>13</v>
      </c>
      <c r="B14" s="49" t="s">
        <v>352</v>
      </c>
      <c r="C14" s="51">
        <v>1</v>
      </c>
      <c r="D14" s="51">
        <v>0</v>
      </c>
      <c r="E14" s="51">
        <v>0</v>
      </c>
      <c r="F14" s="51">
        <v>1</v>
      </c>
      <c r="G14" s="51">
        <v>0</v>
      </c>
      <c r="H14" s="51">
        <v>1</v>
      </c>
      <c r="I14" s="51">
        <v>-1</v>
      </c>
      <c r="J14" s="51">
        <v>0</v>
      </c>
      <c r="K14" s="51">
        <v>0</v>
      </c>
      <c r="L14" s="49"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20.100000000000001" customHeight="1" x14ac:dyDescent="0.25">
      <c r="A15" s="71">
        <v>14</v>
      </c>
      <c r="B15" s="49" t="s">
        <v>343</v>
      </c>
      <c r="C15" s="51">
        <v>1</v>
      </c>
      <c r="D15" s="51">
        <v>0</v>
      </c>
      <c r="E15" s="51">
        <v>0</v>
      </c>
      <c r="F15" s="51">
        <v>1</v>
      </c>
      <c r="G15" s="51">
        <v>0</v>
      </c>
      <c r="H15" s="51">
        <v>1</v>
      </c>
      <c r="I15" s="51">
        <v>-1</v>
      </c>
      <c r="J15" s="51">
        <v>0</v>
      </c>
      <c r="K15" s="51">
        <v>0</v>
      </c>
      <c r="L15" s="49"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20.100000000000001" customHeight="1" x14ac:dyDescent="0.25">
      <c r="A16" s="71">
        <v>15</v>
      </c>
      <c r="B16" s="49" t="s">
        <v>358</v>
      </c>
      <c r="C16" s="51">
        <v>1</v>
      </c>
      <c r="D16" s="51">
        <v>0</v>
      </c>
      <c r="E16" s="51">
        <v>0</v>
      </c>
      <c r="F16" s="51">
        <v>1</v>
      </c>
      <c r="G16" s="51">
        <v>0</v>
      </c>
      <c r="H16" s="51">
        <v>3</v>
      </c>
      <c r="I16" s="51">
        <v>-3</v>
      </c>
      <c r="J16" s="51">
        <v>0</v>
      </c>
      <c r="K16" s="51">
        <v>0</v>
      </c>
      <c r="L16" s="49"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0.100000000000001" customHeight="1" x14ac:dyDescent="0.25">
      <c r="A17" s="71">
        <v>16</v>
      </c>
      <c r="B17" s="49" t="s">
        <v>350</v>
      </c>
      <c r="C17" s="51">
        <v>1</v>
      </c>
      <c r="D17" s="51">
        <v>0</v>
      </c>
      <c r="E17" s="51">
        <v>0</v>
      </c>
      <c r="F17" s="51">
        <v>1</v>
      </c>
      <c r="G17" s="51">
        <v>0</v>
      </c>
      <c r="H17" s="51">
        <v>3</v>
      </c>
      <c r="I17" s="51">
        <v>-3</v>
      </c>
      <c r="J17" s="51">
        <v>0</v>
      </c>
      <c r="K17" s="51">
        <v>0</v>
      </c>
      <c r="L17" s="49">
        <v>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5">
      <c r="A18" s="5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s="5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5">
      <c r="A20" s="5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5">
      <c r="A21" s="5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5">
      <c r="A22" s="5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5"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5"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5"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5"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5"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5">
      <c r="C30" s="5">
        <v>1</v>
      </c>
      <c r="D30" s="5">
        <v>0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5">
      <c r="C31" s="5">
        <v>1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</row>
    <row r="32" spans="1:28" x14ac:dyDescent="0.25">
      <c r="C32" s="5">
        <v>2</v>
      </c>
      <c r="D32" s="5">
        <v>2</v>
      </c>
      <c r="E32" s="5">
        <v>0</v>
      </c>
      <c r="F32" s="5">
        <v>0</v>
      </c>
      <c r="G32" s="5">
        <v>6</v>
      </c>
      <c r="H32" s="5">
        <v>4</v>
      </c>
      <c r="I32" s="5">
        <v>2</v>
      </c>
      <c r="J32" s="5">
        <v>0</v>
      </c>
      <c r="K32" s="5">
        <v>1</v>
      </c>
      <c r="L32" s="5">
        <v>7</v>
      </c>
    </row>
    <row r="33" spans="3:12" x14ac:dyDescent="0.25">
      <c r="C33" s="5">
        <v>1</v>
      </c>
      <c r="D33" s="5">
        <v>1</v>
      </c>
      <c r="E33" s="5">
        <v>0</v>
      </c>
      <c r="F33" s="5">
        <v>0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3</v>
      </c>
    </row>
    <row r="34" spans="3:12" x14ac:dyDescent="0.25">
      <c r="C34" s="5">
        <v>1</v>
      </c>
      <c r="D34" s="5">
        <v>1</v>
      </c>
      <c r="E34" s="5">
        <v>0</v>
      </c>
      <c r="F34" s="5">
        <v>0</v>
      </c>
      <c r="G34" s="5">
        <v>5</v>
      </c>
      <c r="H34" s="5">
        <v>4</v>
      </c>
      <c r="I34" s="5">
        <v>1</v>
      </c>
      <c r="J34" s="5">
        <v>0</v>
      </c>
      <c r="K34" s="5">
        <v>1</v>
      </c>
      <c r="L34" s="5">
        <v>4</v>
      </c>
    </row>
    <row r="35" spans="3:12" x14ac:dyDescent="0.25">
      <c r="C35" s="5">
        <v>2</v>
      </c>
      <c r="D35" s="5">
        <v>0</v>
      </c>
      <c r="E35" s="5">
        <v>1</v>
      </c>
      <c r="F35" s="5">
        <v>1</v>
      </c>
      <c r="G35" s="5">
        <v>1</v>
      </c>
      <c r="H35" s="5">
        <v>2</v>
      </c>
      <c r="I35" s="5">
        <v>-1</v>
      </c>
      <c r="J35" s="5">
        <v>0</v>
      </c>
      <c r="K35" s="5">
        <v>0</v>
      </c>
      <c r="L35" s="5">
        <v>1</v>
      </c>
    </row>
    <row r="36" spans="3:12" x14ac:dyDescent="0.25">
      <c r="C36" s="5">
        <v>1</v>
      </c>
      <c r="D36" s="5">
        <v>0</v>
      </c>
      <c r="E36" s="5">
        <v>0</v>
      </c>
      <c r="F36" s="5">
        <v>1</v>
      </c>
      <c r="G36" s="5">
        <v>1</v>
      </c>
      <c r="H36" s="5">
        <v>2</v>
      </c>
      <c r="I36" s="5">
        <v>-1</v>
      </c>
      <c r="J36" s="5">
        <v>0</v>
      </c>
      <c r="K36" s="5">
        <v>0</v>
      </c>
      <c r="L36" s="5">
        <v>0</v>
      </c>
    </row>
    <row r="37" spans="3:12" x14ac:dyDescent="0.25">
      <c r="C37" s="5">
        <v>1</v>
      </c>
      <c r="D37" s="5">
        <v>0</v>
      </c>
      <c r="E37" s="5">
        <v>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1</v>
      </c>
    </row>
    <row r="38" spans="3:12" x14ac:dyDescent="0.25">
      <c r="C38" s="5">
        <v>2</v>
      </c>
      <c r="D38" s="5">
        <v>1</v>
      </c>
      <c r="E38" s="5">
        <v>0</v>
      </c>
      <c r="F38" s="5">
        <v>1</v>
      </c>
      <c r="G38" s="5">
        <v>8</v>
      </c>
      <c r="H38" s="5">
        <v>7</v>
      </c>
      <c r="I38" s="5">
        <v>1</v>
      </c>
      <c r="J38" s="5">
        <v>0</v>
      </c>
      <c r="K38" s="5">
        <v>2</v>
      </c>
      <c r="L38" s="5">
        <v>5</v>
      </c>
    </row>
    <row r="39" spans="3:12" x14ac:dyDescent="0.25">
      <c r="C39" s="5">
        <v>1</v>
      </c>
      <c r="D39" s="5">
        <v>0</v>
      </c>
      <c r="E39" s="5">
        <v>0</v>
      </c>
      <c r="F39" s="5">
        <v>1</v>
      </c>
      <c r="G39" s="5">
        <v>4</v>
      </c>
      <c r="H39" s="5">
        <v>5</v>
      </c>
      <c r="I39" s="5">
        <v>-1</v>
      </c>
      <c r="J39" s="5">
        <v>0</v>
      </c>
      <c r="K39" s="5">
        <v>1</v>
      </c>
      <c r="L39" s="5">
        <v>1</v>
      </c>
    </row>
    <row r="40" spans="3:12" x14ac:dyDescent="0.25">
      <c r="C40" s="5">
        <v>1</v>
      </c>
      <c r="D40" s="5">
        <v>1</v>
      </c>
      <c r="E40" s="5">
        <v>0</v>
      </c>
      <c r="F40" s="5">
        <v>0</v>
      </c>
      <c r="G40" s="5">
        <v>4</v>
      </c>
      <c r="H40" s="5">
        <v>2</v>
      </c>
      <c r="I40" s="5">
        <v>2</v>
      </c>
      <c r="J40" s="5">
        <v>0</v>
      </c>
      <c r="K40" s="5">
        <v>1</v>
      </c>
      <c r="L40" s="5">
        <v>4</v>
      </c>
    </row>
    <row r="41" spans="3:12" x14ac:dyDescent="0.25">
      <c r="C41" s="5">
        <v>2</v>
      </c>
      <c r="D41" s="5">
        <v>0</v>
      </c>
      <c r="E41" s="5">
        <v>0</v>
      </c>
      <c r="F41" s="5">
        <v>2</v>
      </c>
      <c r="G41" s="5">
        <v>3</v>
      </c>
      <c r="H41" s="5">
        <v>6</v>
      </c>
      <c r="I41" s="5">
        <v>-3</v>
      </c>
      <c r="J41" s="5">
        <v>0</v>
      </c>
      <c r="K41" s="5">
        <v>0</v>
      </c>
      <c r="L41" s="5">
        <v>0</v>
      </c>
    </row>
    <row r="42" spans="3:12" x14ac:dyDescent="0.25">
      <c r="C42" s="5">
        <v>1</v>
      </c>
      <c r="D42" s="5">
        <v>0</v>
      </c>
      <c r="E42" s="5">
        <v>0</v>
      </c>
      <c r="F42" s="5">
        <v>1</v>
      </c>
      <c r="G42" s="5">
        <v>2</v>
      </c>
      <c r="H42" s="5">
        <v>4</v>
      </c>
      <c r="I42" s="5">
        <v>-2</v>
      </c>
      <c r="J42" s="5">
        <v>0</v>
      </c>
      <c r="K42" s="5">
        <v>0</v>
      </c>
      <c r="L42" s="5">
        <v>0</v>
      </c>
    </row>
    <row r="43" spans="3:12" x14ac:dyDescent="0.25">
      <c r="C43" s="5">
        <v>1</v>
      </c>
      <c r="D43" s="5">
        <v>0</v>
      </c>
      <c r="E43" s="5">
        <v>0</v>
      </c>
      <c r="F43" s="5">
        <v>1</v>
      </c>
      <c r="G43" s="5">
        <v>1</v>
      </c>
      <c r="H43" s="5">
        <v>2</v>
      </c>
      <c r="I43" s="5">
        <v>-1</v>
      </c>
      <c r="J43" s="5">
        <v>0</v>
      </c>
      <c r="K43" s="5">
        <v>0</v>
      </c>
      <c r="L43" s="5">
        <v>0</v>
      </c>
    </row>
    <row r="44" spans="3:12" x14ac:dyDescent="0.25">
      <c r="C44" s="5">
        <v>2</v>
      </c>
      <c r="D44" s="5">
        <v>0</v>
      </c>
      <c r="E44" s="5">
        <v>0</v>
      </c>
      <c r="F44" s="5">
        <v>2</v>
      </c>
      <c r="G44" s="5">
        <v>2</v>
      </c>
      <c r="H44" s="5">
        <v>5</v>
      </c>
      <c r="I44" s="5">
        <v>-3</v>
      </c>
      <c r="J44" s="5">
        <v>0</v>
      </c>
      <c r="K44" s="5">
        <v>0</v>
      </c>
      <c r="L44" s="5">
        <v>0</v>
      </c>
    </row>
    <row r="45" spans="3:12" x14ac:dyDescent="0.25">
      <c r="C45" s="5">
        <v>1</v>
      </c>
      <c r="D45" s="5">
        <v>0</v>
      </c>
      <c r="E45" s="5">
        <v>0</v>
      </c>
      <c r="F45" s="5">
        <v>1</v>
      </c>
      <c r="G45" s="5">
        <v>1</v>
      </c>
      <c r="H45" s="5">
        <v>3</v>
      </c>
      <c r="I45" s="5">
        <v>-2</v>
      </c>
      <c r="J45" s="5">
        <v>0</v>
      </c>
      <c r="K45" s="5">
        <v>0</v>
      </c>
      <c r="L45" s="5">
        <v>0</v>
      </c>
    </row>
    <row r="46" spans="3:12" x14ac:dyDescent="0.25">
      <c r="C46" s="5">
        <v>1</v>
      </c>
      <c r="D46" s="5">
        <v>0</v>
      </c>
      <c r="E46" s="5">
        <v>0</v>
      </c>
      <c r="F46" s="5">
        <v>1</v>
      </c>
      <c r="G46" s="5">
        <v>1</v>
      </c>
      <c r="H46" s="5">
        <v>2</v>
      </c>
      <c r="I46" s="5">
        <v>-1</v>
      </c>
      <c r="J46" s="5">
        <v>0</v>
      </c>
      <c r="K46" s="5">
        <v>0</v>
      </c>
      <c r="L46" s="5">
        <v>0</v>
      </c>
    </row>
    <row r="47" spans="3:12" x14ac:dyDescent="0.25">
      <c r="C47" s="5">
        <v>2</v>
      </c>
      <c r="D47" s="5">
        <v>1</v>
      </c>
      <c r="E47" s="5">
        <v>0</v>
      </c>
      <c r="F47" s="5">
        <v>1</v>
      </c>
      <c r="G47" s="5">
        <v>2</v>
      </c>
      <c r="H47" s="5">
        <v>2</v>
      </c>
      <c r="I47" s="5">
        <v>0</v>
      </c>
      <c r="J47" s="5">
        <v>0</v>
      </c>
      <c r="K47" s="5">
        <v>0</v>
      </c>
      <c r="L47" s="5">
        <v>3</v>
      </c>
    </row>
  </sheetData>
  <sortState ref="B2:L17">
    <sortCondition descending="1" ref="L2:L17"/>
    <sortCondition descending="1" ref="G2:G17"/>
    <sortCondition descending="1" ref="I2:I1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B351"/>
  <sheetViews>
    <sheetView view="pageBreakPreview" zoomScale="75" zoomScaleNormal="100" zoomScaleSheetLayoutView="75" workbookViewId="0">
      <selection sqref="A1:C1"/>
    </sheetView>
  </sheetViews>
  <sheetFormatPr defaultRowHeight="14.25" x14ac:dyDescent="0.25"/>
  <cols>
    <col min="1" max="1" width="33.42578125" style="5" customWidth="1"/>
    <col min="2" max="2" width="10" style="5" customWidth="1"/>
    <col min="3" max="3" width="24.85546875" style="5" customWidth="1"/>
    <col min="4" max="5" width="8.7109375" style="5" customWidth="1"/>
    <col min="6" max="6" width="3.28515625" style="5" customWidth="1"/>
    <col min="7" max="7" width="2.28515625" style="5" customWidth="1"/>
    <col min="8" max="9" width="3.28515625" style="5" customWidth="1"/>
    <col min="10" max="10" width="2.28515625" style="5" customWidth="1"/>
    <col min="11" max="12" width="3.28515625" style="5" customWidth="1"/>
    <col min="13" max="13" width="2.28515625" style="5" customWidth="1"/>
    <col min="14" max="15" width="3.28515625" style="5" customWidth="1"/>
    <col min="16" max="16" width="2.28515625" style="5" customWidth="1"/>
    <col min="17" max="18" width="3.28515625" style="5" customWidth="1"/>
    <col min="19" max="19" width="2.28515625" style="5" customWidth="1"/>
    <col min="20" max="21" width="3.28515625" style="5" customWidth="1"/>
    <col min="22" max="22" width="2.28515625" style="5" customWidth="1"/>
    <col min="23" max="24" width="3.28515625" style="5" customWidth="1"/>
    <col min="25" max="25" width="2.28515625" style="5" customWidth="1"/>
    <col min="26" max="26" width="3.28515625" style="5" customWidth="1"/>
    <col min="27" max="33" width="0" style="5" hidden="1" customWidth="1"/>
    <col min="34" max="16384" width="9.140625" style="5"/>
  </cols>
  <sheetData>
    <row r="1" spans="1:27" s="4" customFormat="1" ht="50.1" customHeight="1" x14ac:dyDescent="0.25">
      <c r="A1" s="78" t="s">
        <v>401</v>
      </c>
      <c r="B1" s="79"/>
      <c r="C1" s="80"/>
      <c r="D1" s="81" t="s">
        <v>400</v>
      </c>
      <c r="E1" s="81"/>
      <c r="F1" s="81"/>
      <c r="G1" s="81"/>
      <c r="H1" s="81"/>
      <c r="I1" s="81" t="s">
        <v>402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7" ht="24.9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4.95" customHeight="1" x14ac:dyDescent="0.25">
      <c r="A3" s="82" t="s">
        <v>352</v>
      </c>
      <c r="B3" s="83"/>
      <c r="C3" s="84"/>
      <c r="D3" s="93" t="s">
        <v>403</v>
      </c>
      <c r="E3" s="94"/>
      <c r="F3" s="92" t="s">
        <v>392</v>
      </c>
      <c r="G3" s="92"/>
      <c r="H3" s="92"/>
      <c r="I3" s="92" t="s">
        <v>393</v>
      </c>
      <c r="J3" s="92"/>
      <c r="K3" s="92"/>
      <c r="L3" s="92" t="s">
        <v>394</v>
      </c>
      <c r="M3" s="92"/>
      <c r="N3" s="92"/>
      <c r="O3" s="92" t="s">
        <v>395</v>
      </c>
      <c r="P3" s="92"/>
      <c r="Q3" s="92"/>
      <c r="R3" s="92" t="s">
        <v>396</v>
      </c>
      <c r="S3" s="92"/>
      <c r="T3" s="92"/>
      <c r="U3" s="92" t="s">
        <v>397</v>
      </c>
      <c r="V3" s="92"/>
      <c r="W3" s="92"/>
      <c r="X3" s="92" t="s">
        <v>398</v>
      </c>
      <c r="Y3" s="92"/>
      <c r="Z3" s="92"/>
      <c r="AA3" s="4"/>
    </row>
    <row r="4" spans="1:27" ht="24.95" customHeight="1" x14ac:dyDescent="0.25">
      <c r="A4" s="85"/>
      <c r="B4" s="86"/>
      <c r="C4" s="87"/>
      <c r="D4" s="95"/>
      <c r="E4" s="96"/>
      <c r="F4" s="6" t="s">
        <v>373</v>
      </c>
      <c r="G4" s="7" t="s">
        <v>399</v>
      </c>
      <c r="H4" s="8" t="s">
        <v>376</v>
      </c>
      <c r="I4" s="6" t="s">
        <v>373</v>
      </c>
      <c r="J4" s="7" t="s">
        <v>399</v>
      </c>
      <c r="K4" s="9" t="s">
        <v>376</v>
      </c>
      <c r="L4" s="6" t="s">
        <v>373</v>
      </c>
      <c r="M4" s="7" t="s">
        <v>399</v>
      </c>
      <c r="N4" s="9" t="s">
        <v>376</v>
      </c>
      <c r="O4" s="6" t="s">
        <v>373</v>
      </c>
      <c r="P4" s="7" t="s">
        <v>399</v>
      </c>
      <c r="Q4" s="9" t="s">
        <v>376</v>
      </c>
      <c r="R4" s="6" t="s">
        <v>373</v>
      </c>
      <c r="S4" s="7" t="s">
        <v>399</v>
      </c>
      <c r="T4" s="9" t="s">
        <v>376</v>
      </c>
      <c r="U4" s="6" t="s">
        <v>373</v>
      </c>
      <c r="V4" s="7" t="s">
        <v>399</v>
      </c>
      <c r="W4" s="9" t="s">
        <v>376</v>
      </c>
      <c r="X4" s="6" t="s">
        <v>373</v>
      </c>
      <c r="Y4" s="7" t="s">
        <v>399</v>
      </c>
      <c r="Z4" s="9" t="s">
        <v>376</v>
      </c>
      <c r="AA4" s="4"/>
    </row>
    <row r="5" spans="1:27" ht="30" customHeight="1" x14ac:dyDescent="0.25">
      <c r="A5" s="10" t="s">
        <v>13</v>
      </c>
      <c r="B5" s="10" t="s">
        <v>0</v>
      </c>
      <c r="C5" s="10" t="s">
        <v>14</v>
      </c>
      <c r="D5" s="10"/>
      <c r="E5" s="28"/>
      <c r="F5" s="11"/>
      <c r="G5" s="12" t="s">
        <v>399</v>
      </c>
      <c r="H5" s="13"/>
      <c r="I5" s="14"/>
      <c r="J5" s="15" t="s">
        <v>399</v>
      </c>
      <c r="K5" s="16"/>
      <c r="L5" s="14"/>
      <c r="M5" s="15" t="s">
        <v>399</v>
      </c>
      <c r="N5" s="16"/>
      <c r="O5" s="14"/>
      <c r="P5" s="15" t="s">
        <v>399</v>
      </c>
      <c r="Q5" s="16"/>
      <c r="R5" s="14"/>
      <c r="S5" s="15" t="s">
        <v>399</v>
      </c>
      <c r="T5" s="16"/>
      <c r="U5" s="14"/>
      <c r="V5" s="15" t="s">
        <v>399</v>
      </c>
      <c r="W5" s="16">
        <v>2</v>
      </c>
      <c r="X5" s="14"/>
      <c r="Y5" s="15" t="s">
        <v>399</v>
      </c>
      <c r="Z5" s="16"/>
      <c r="AA5" s="4"/>
    </row>
    <row r="6" spans="1:27" ht="30" customHeight="1" x14ac:dyDescent="0.25">
      <c r="A6" s="10" t="s">
        <v>101</v>
      </c>
      <c r="B6" s="10" t="s">
        <v>79</v>
      </c>
      <c r="C6" s="10" t="s">
        <v>78</v>
      </c>
      <c r="D6" s="10"/>
      <c r="E6" s="28"/>
      <c r="F6" s="14"/>
      <c r="G6" s="15" t="s">
        <v>399</v>
      </c>
      <c r="H6" s="17"/>
      <c r="I6" s="14"/>
      <c r="J6" s="15" t="s">
        <v>399</v>
      </c>
      <c r="K6" s="16"/>
      <c r="L6" s="14"/>
      <c r="M6" s="15" t="s">
        <v>399</v>
      </c>
      <c r="N6" s="16"/>
      <c r="O6" s="14"/>
      <c r="P6" s="15" t="s">
        <v>399</v>
      </c>
      <c r="Q6" s="16"/>
      <c r="R6" s="14"/>
      <c r="S6" s="15" t="s">
        <v>399</v>
      </c>
      <c r="T6" s="16"/>
      <c r="U6" s="14">
        <v>0</v>
      </c>
      <c r="V6" s="15" t="s">
        <v>399</v>
      </c>
      <c r="W6" s="16">
        <v>0</v>
      </c>
      <c r="X6" s="14"/>
      <c r="Y6" s="15" t="s">
        <v>399</v>
      </c>
      <c r="Z6" s="16">
        <v>0</v>
      </c>
      <c r="AA6" s="4"/>
    </row>
    <row r="7" spans="1:27" ht="30" customHeight="1" x14ac:dyDescent="0.25">
      <c r="A7" s="10" t="s">
        <v>127</v>
      </c>
      <c r="B7" s="10" t="s">
        <v>79</v>
      </c>
      <c r="C7" s="10" t="s">
        <v>30</v>
      </c>
      <c r="D7" s="10"/>
      <c r="E7" s="28"/>
      <c r="F7" s="14"/>
      <c r="G7" s="15" t="s">
        <v>399</v>
      </c>
      <c r="H7" s="17"/>
      <c r="I7" s="14"/>
      <c r="J7" s="15" t="s">
        <v>399</v>
      </c>
      <c r="K7" s="16"/>
      <c r="L7" s="14"/>
      <c r="M7" s="15" t="s">
        <v>399</v>
      </c>
      <c r="N7" s="16"/>
      <c r="O7" s="14"/>
      <c r="P7" s="15" t="s">
        <v>399</v>
      </c>
      <c r="Q7" s="16"/>
      <c r="R7" s="14"/>
      <c r="S7" s="15" t="s">
        <v>399</v>
      </c>
      <c r="T7" s="16"/>
      <c r="U7" s="14">
        <v>0</v>
      </c>
      <c r="V7" s="15" t="s">
        <v>399</v>
      </c>
      <c r="W7" s="16">
        <v>3</v>
      </c>
      <c r="X7" s="14"/>
      <c r="Y7" s="15" t="s">
        <v>399</v>
      </c>
      <c r="Z7" s="16"/>
      <c r="AA7" s="4"/>
    </row>
    <row r="8" spans="1:27" ht="30" customHeight="1" x14ac:dyDescent="0.25">
      <c r="A8" s="10" t="s">
        <v>181</v>
      </c>
      <c r="B8" s="10" t="s">
        <v>130</v>
      </c>
      <c r="C8" s="10" t="s">
        <v>49</v>
      </c>
      <c r="D8" s="10"/>
      <c r="E8" s="28"/>
      <c r="F8" s="14"/>
      <c r="G8" s="17"/>
      <c r="H8" s="17"/>
      <c r="I8" s="14"/>
      <c r="J8" s="17"/>
      <c r="K8" s="16"/>
      <c r="L8" s="14"/>
      <c r="M8" s="17"/>
      <c r="N8" s="16"/>
      <c r="O8" s="14"/>
      <c r="P8" s="17"/>
      <c r="Q8" s="16"/>
      <c r="R8" s="14"/>
      <c r="S8" s="17"/>
      <c r="T8" s="16"/>
      <c r="U8" s="14">
        <v>0</v>
      </c>
      <c r="V8" s="17"/>
      <c r="W8" s="16"/>
      <c r="X8" s="14"/>
      <c r="Y8" s="17"/>
      <c r="Z8" s="16"/>
      <c r="AA8" s="4"/>
    </row>
    <row r="9" spans="1:27" ht="30" customHeight="1" x14ac:dyDescent="0.25">
      <c r="A9" s="10" t="s">
        <v>186</v>
      </c>
      <c r="B9" s="10" t="s">
        <v>130</v>
      </c>
      <c r="C9" s="10" t="s">
        <v>187</v>
      </c>
      <c r="D9" s="10"/>
      <c r="E9" s="28"/>
      <c r="F9" s="14"/>
      <c r="G9" s="17"/>
      <c r="H9" s="17"/>
      <c r="I9" s="14"/>
      <c r="J9" s="17"/>
      <c r="K9" s="16"/>
      <c r="L9" s="14"/>
      <c r="M9" s="17"/>
      <c r="N9" s="16"/>
      <c r="O9" s="14"/>
      <c r="P9" s="17"/>
      <c r="Q9" s="16"/>
      <c r="R9" s="14"/>
      <c r="S9" s="17"/>
      <c r="T9" s="16"/>
      <c r="U9" s="14">
        <v>0</v>
      </c>
      <c r="V9" s="17"/>
      <c r="W9" s="16"/>
      <c r="X9" s="14"/>
      <c r="Y9" s="17"/>
      <c r="Z9" s="16"/>
      <c r="AA9" s="4"/>
    </row>
    <row r="10" spans="1:27" ht="30" customHeight="1" x14ac:dyDescent="0.25">
      <c r="A10" s="10" t="s">
        <v>191</v>
      </c>
      <c r="B10" s="10" t="s">
        <v>130</v>
      </c>
      <c r="C10" s="10" t="s">
        <v>73</v>
      </c>
      <c r="D10" s="10"/>
      <c r="E10" s="28"/>
      <c r="F10" s="14"/>
      <c r="G10" s="17"/>
      <c r="H10" s="17"/>
      <c r="I10" s="14"/>
      <c r="J10" s="17"/>
      <c r="K10" s="16"/>
      <c r="L10" s="14"/>
      <c r="M10" s="17"/>
      <c r="N10" s="16"/>
      <c r="O10" s="14"/>
      <c r="P10" s="17"/>
      <c r="Q10" s="16"/>
      <c r="R10" s="14"/>
      <c r="S10" s="17"/>
      <c r="T10" s="16"/>
      <c r="U10" s="14">
        <v>0</v>
      </c>
      <c r="V10" s="17"/>
      <c r="W10" s="16"/>
      <c r="X10" s="14"/>
      <c r="Y10" s="17"/>
      <c r="Z10" s="16"/>
      <c r="AA10" s="4"/>
    </row>
    <row r="11" spans="1:27" ht="30" customHeight="1" x14ac:dyDescent="0.25">
      <c r="A11" s="10" t="s">
        <v>230</v>
      </c>
      <c r="B11" s="10" t="s">
        <v>201</v>
      </c>
      <c r="C11" s="10" t="s">
        <v>54</v>
      </c>
      <c r="D11" s="10"/>
      <c r="E11" s="28"/>
      <c r="F11" s="14"/>
      <c r="G11" s="17"/>
      <c r="H11" s="17"/>
      <c r="I11" s="14"/>
      <c r="J11" s="17"/>
      <c r="K11" s="16"/>
      <c r="L11" s="14"/>
      <c r="M11" s="17"/>
      <c r="N11" s="16"/>
      <c r="O11" s="14"/>
      <c r="P11" s="17"/>
      <c r="Q11" s="16"/>
      <c r="R11" s="14"/>
      <c r="S11" s="17"/>
      <c r="T11" s="16"/>
      <c r="U11" s="14">
        <v>1</v>
      </c>
      <c r="V11" s="17"/>
      <c r="W11" s="16"/>
      <c r="X11" s="14"/>
      <c r="Y11" s="17"/>
      <c r="Z11" s="16"/>
      <c r="AA11" s="4"/>
    </row>
    <row r="12" spans="1:27" ht="30" customHeight="1" x14ac:dyDescent="0.25">
      <c r="A12" s="10" t="s">
        <v>244</v>
      </c>
      <c r="B12" s="10" t="s">
        <v>201</v>
      </c>
      <c r="C12" s="10" t="s">
        <v>25</v>
      </c>
      <c r="D12" s="10"/>
      <c r="E12" s="28"/>
      <c r="F12" s="14"/>
      <c r="G12" s="17"/>
      <c r="H12" s="17"/>
      <c r="I12" s="14"/>
      <c r="J12" s="17"/>
      <c r="K12" s="16"/>
      <c r="L12" s="14"/>
      <c r="M12" s="17"/>
      <c r="N12" s="16"/>
      <c r="O12" s="14"/>
      <c r="P12" s="17"/>
      <c r="Q12" s="16"/>
      <c r="R12" s="14"/>
      <c r="S12" s="17"/>
      <c r="T12" s="16"/>
      <c r="U12" s="14">
        <v>0</v>
      </c>
      <c r="V12" s="17"/>
      <c r="W12" s="16"/>
      <c r="X12" s="14"/>
      <c r="Y12" s="17"/>
      <c r="Z12" s="16"/>
      <c r="AA12" s="4"/>
    </row>
    <row r="13" spans="1:27" ht="30" customHeight="1" x14ac:dyDescent="0.25">
      <c r="A13" s="10" t="s">
        <v>284</v>
      </c>
      <c r="B13" s="10" t="s">
        <v>201</v>
      </c>
      <c r="C13" s="10" t="s">
        <v>32</v>
      </c>
      <c r="D13" s="10"/>
      <c r="E13" s="28"/>
      <c r="F13" s="14"/>
      <c r="G13" s="17"/>
      <c r="H13" s="17"/>
      <c r="I13" s="14"/>
      <c r="J13" s="17"/>
      <c r="K13" s="16"/>
      <c r="L13" s="14"/>
      <c r="M13" s="17"/>
      <c r="N13" s="16"/>
      <c r="O13" s="14"/>
      <c r="P13" s="17"/>
      <c r="Q13" s="16"/>
      <c r="R13" s="14"/>
      <c r="S13" s="17"/>
      <c r="T13" s="16"/>
      <c r="U13" s="14">
        <v>0</v>
      </c>
      <c r="V13" s="17"/>
      <c r="W13" s="16"/>
      <c r="X13" s="14"/>
      <c r="Y13" s="17"/>
      <c r="Z13" s="16"/>
      <c r="AA13" s="4"/>
    </row>
    <row r="14" spans="1:27" ht="30" customHeight="1" x14ac:dyDescent="0.25">
      <c r="A14" s="10" t="s">
        <v>290</v>
      </c>
      <c r="B14" s="10" t="s">
        <v>201</v>
      </c>
      <c r="C14" s="10" t="s">
        <v>19</v>
      </c>
      <c r="D14" s="10"/>
      <c r="E14" s="28"/>
      <c r="F14" s="14"/>
      <c r="G14" s="17"/>
      <c r="H14" s="17"/>
      <c r="I14" s="14"/>
      <c r="J14" s="17"/>
      <c r="K14" s="16"/>
      <c r="L14" s="14"/>
      <c r="M14" s="17"/>
      <c r="N14" s="16"/>
      <c r="O14" s="14"/>
      <c r="P14" s="17"/>
      <c r="Q14" s="16"/>
      <c r="R14" s="14"/>
      <c r="S14" s="17"/>
      <c r="T14" s="16"/>
      <c r="U14" s="14">
        <v>0</v>
      </c>
      <c r="V14" s="17"/>
      <c r="W14" s="16"/>
      <c r="X14" s="14"/>
      <c r="Y14" s="17"/>
      <c r="Z14" s="16"/>
      <c r="AA14" s="4"/>
    </row>
    <row r="15" spans="1:27" ht="30" customHeight="1" thickBot="1" x14ac:dyDescent="0.3">
      <c r="A15" s="29" t="s">
        <v>313</v>
      </c>
      <c r="B15" s="29" t="s">
        <v>201</v>
      </c>
      <c r="C15" s="29" t="s">
        <v>41</v>
      </c>
      <c r="D15" s="29"/>
      <c r="E15" s="28"/>
      <c r="F15" s="30"/>
      <c r="G15" s="19"/>
      <c r="H15" s="19"/>
      <c r="I15" s="30"/>
      <c r="J15" s="19"/>
      <c r="K15" s="31"/>
      <c r="L15" s="30"/>
      <c r="M15" s="19"/>
      <c r="N15" s="31"/>
      <c r="O15" s="30"/>
      <c r="P15" s="19"/>
      <c r="Q15" s="31"/>
      <c r="R15" s="30"/>
      <c r="S15" s="19"/>
      <c r="T15" s="31"/>
      <c r="U15" s="30">
        <v>0</v>
      </c>
      <c r="V15" s="19"/>
      <c r="W15" s="31"/>
      <c r="X15" s="30"/>
      <c r="Y15" s="19"/>
      <c r="Z15" s="31"/>
      <c r="AA15" s="4"/>
    </row>
    <row r="16" spans="1:27" ht="30" customHeight="1" thickTop="1" x14ac:dyDescent="0.25">
      <c r="A16" s="32" t="s">
        <v>24</v>
      </c>
      <c r="B16" s="32" t="s">
        <v>0</v>
      </c>
      <c r="C16" s="32" t="s">
        <v>25</v>
      </c>
      <c r="D16" s="32"/>
      <c r="E16" s="33" t="s">
        <v>373</v>
      </c>
      <c r="F16" s="34" t="str">
        <f>IF(SUM(F5:F15)=0,"",SUM(F5:F15))</f>
        <v/>
      </c>
      <c r="G16" s="35"/>
      <c r="H16" s="35"/>
      <c r="I16" s="34" t="str">
        <f>IF(SUM(I5:I15)=0,"",SUM(I5:I15))</f>
        <v/>
      </c>
      <c r="J16" s="35"/>
      <c r="K16" s="36"/>
      <c r="L16" s="34" t="str">
        <f>IF(SUM(L5:L15)=0,"",SUM(L5:L15))</f>
        <v/>
      </c>
      <c r="M16" s="35"/>
      <c r="N16" s="36"/>
      <c r="O16" s="34" t="str">
        <f>IF(SUM(O5:O15)=0,"",SUM(O5:O15))</f>
        <v/>
      </c>
      <c r="P16" s="35"/>
      <c r="Q16" s="36"/>
      <c r="R16" s="34" t="str">
        <f>IF(SUM(R5:R15)=0,"",SUM(R5:R15))</f>
        <v/>
      </c>
      <c r="S16" s="35"/>
      <c r="T16" s="36"/>
      <c r="U16" s="34">
        <f>IF(SUM(U5:U15)=0,"",SUM(U5:U15))</f>
        <v>1</v>
      </c>
      <c r="V16" s="35"/>
      <c r="W16" s="36"/>
      <c r="X16" s="34" t="str">
        <f>IF(SUM(X5:X15)=0,"",SUM(X5:X15))</f>
        <v/>
      </c>
      <c r="Y16" s="35"/>
      <c r="Z16" s="36"/>
      <c r="AA16" s="4">
        <f>SUM(F16:Z16)</f>
        <v>1</v>
      </c>
    </row>
    <row r="17" spans="1:28" ht="30" customHeight="1" x14ac:dyDescent="0.25">
      <c r="A17" s="23" t="s">
        <v>85</v>
      </c>
      <c r="B17" s="23" t="s">
        <v>79</v>
      </c>
      <c r="C17" s="23" t="s">
        <v>60</v>
      </c>
      <c r="D17" s="23"/>
      <c r="E17" s="24" t="s">
        <v>376</v>
      </c>
      <c r="F17" s="14"/>
      <c r="G17" s="17"/>
      <c r="H17" s="17" t="str">
        <f>IF(SUM(H5:H7)=0,"",SUM(H5:H7))</f>
        <v/>
      </c>
      <c r="I17" s="14"/>
      <c r="J17" s="17"/>
      <c r="K17" s="17" t="str">
        <f>IF(SUM(K5:K7)=0,"",SUM(K5:K7))</f>
        <v/>
      </c>
      <c r="L17" s="14"/>
      <c r="M17" s="17"/>
      <c r="N17" s="17" t="str">
        <f>IF(SUM(N5:N7)=0,"",SUM(N5:N7))</f>
        <v/>
      </c>
      <c r="O17" s="14"/>
      <c r="P17" s="17"/>
      <c r="Q17" s="17" t="str">
        <f>IF(SUM(Q5:Q7)=0,"",SUM(Q5:Q7))</f>
        <v/>
      </c>
      <c r="R17" s="14"/>
      <c r="S17" s="17"/>
      <c r="T17" s="17" t="str">
        <f>IF(SUM(T5:T7)=0,"",SUM(T5:T7))</f>
        <v/>
      </c>
      <c r="U17" s="14"/>
      <c r="V17" s="17"/>
      <c r="W17" s="17">
        <f>IF(SUM(W5:W7)=0,"",SUM(W5:W7))</f>
        <v>5</v>
      </c>
      <c r="X17" s="14"/>
      <c r="Y17" s="17"/>
      <c r="Z17" s="17" t="str">
        <f>IF(SUM(Z5:Z7)=0,"",SUM(Z5:Z7))</f>
        <v/>
      </c>
      <c r="AA17" s="4">
        <f>SUM(F17:Z17)</f>
        <v>5</v>
      </c>
      <c r="AB17" s="5">
        <f>INT(SUM(F17:Z17)/3)</f>
        <v>1</v>
      </c>
    </row>
    <row r="18" spans="1:28" ht="30" customHeight="1" thickBot="1" x14ac:dyDescent="0.3">
      <c r="A18" s="23" t="s">
        <v>141</v>
      </c>
      <c r="B18" s="23" t="s">
        <v>130</v>
      </c>
      <c r="C18" s="23" t="s">
        <v>37</v>
      </c>
      <c r="D18" s="23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4"/>
    </row>
    <row r="19" spans="1:28" ht="30" customHeight="1" x14ac:dyDescent="0.25">
      <c r="A19" s="23" t="s">
        <v>258</v>
      </c>
      <c r="B19" s="23" t="s">
        <v>201</v>
      </c>
      <c r="C19" s="23" t="s">
        <v>76</v>
      </c>
      <c r="D19" s="23"/>
      <c r="E19" s="20"/>
      <c r="F19" s="72">
        <f>IF((AA16-AB17)&gt;0,0,AA16-AB17)</f>
        <v>0</v>
      </c>
      <c r="G19" s="73"/>
      <c r="H19" s="74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"/>
    </row>
    <row r="20" spans="1:28" ht="30" customHeight="1" thickBot="1" x14ac:dyDescent="0.3">
      <c r="A20" s="23" t="s">
        <v>269</v>
      </c>
      <c r="B20" s="23" t="s">
        <v>201</v>
      </c>
      <c r="C20" s="23" t="s">
        <v>17</v>
      </c>
      <c r="D20" s="23"/>
      <c r="E20" s="20"/>
      <c r="F20" s="75"/>
      <c r="G20" s="76"/>
      <c r="H20" s="77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4"/>
    </row>
    <row r="21" spans="1:28" ht="30" customHeight="1" x14ac:dyDescent="0.25">
      <c r="A21" s="23" t="s">
        <v>272</v>
      </c>
      <c r="B21" s="23" t="s">
        <v>201</v>
      </c>
      <c r="C21" s="23" t="s">
        <v>273</v>
      </c>
      <c r="D21" s="23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4"/>
    </row>
    <row r="22" spans="1:28" ht="30" customHeight="1" x14ac:dyDescent="0.25">
      <c r="A22" s="23" t="s">
        <v>309</v>
      </c>
      <c r="B22" s="23" t="s">
        <v>201</v>
      </c>
      <c r="C22" s="23" t="s">
        <v>62</v>
      </c>
      <c r="D22" s="23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4"/>
    </row>
    <row r="23" spans="1:28" ht="50.1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8" ht="24.95" customHeight="1" x14ac:dyDescent="0.25">
      <c r="A24" s="82" t="s">
        <v>391</v>
      </c>
      <c r="B24" s="83"/>
      <c r="C24" s="84"/>
      <c r="D24" s="88" t="s">
        <v>404</v>
      </c>
      <c r="E24" s="89"/>
      <c r="F24" s="92" t="s">
        <v>392</v>
      </c>
      <c r="G24" s="92"/>
      <c r="H24" s="92"/>
      <c r="I24" s="92" t="s">
        <v>393</v>
      </c>
      <c r="J24" s="92"/>
      <c r="K24" s="92"/>
      <c r="L24" s="92" t="s">
        <v>394</v>
      </c>
      <c r="M24" s="92"/>
      <c r="N24" s="92"/>
      <c r="O24" s="92" t="s">
        <v>395</v>
      </c>
      <c r="P24" s="92"/>
      <c r="Q24" s="92"/>
      <c r="R24" s="92" t="s">
        <v>396</v>
      </c>
      <c r="S24" s="92"/>
      <c r="T24" s="92"/>
      <c r="U24" s="92" t="s">
        <v>397</v>
      </c>
      <c r="V24" s="92"/>
      <c r="W24" s="92"/>
      <c r="X24" s="92" t="s">
        <v>398</v>
      </c>
      <c r="Y24" s="92"/>
      <c r="Z24" s="92"/>
      <c r="AA24" s="4"/>
    </row>
    <row r="25" spans="1:28" ht="24.95" customHeight="1" x14ac:dyDescent="0.25">
      <c r="A25" s="85"/>
      <c r="B25" s="86"/>
      <c r="C25" s="87"/>
      <c r="D25" s="90"/>
      <c r="E25" s="91"/>
      <c r="F25" s="6" t="s">
        <v>373</v>
      </c>
      <c r="G25" s="7" t="s">
        <v>399</v>
      </c>
      <c r="H25" s="8" t="s">
        <v>376</v>
      </c>
      <c r="I25" s="6" t="s">
        <v>373</v>
      </c>
      <c r="J25" s="7" t="s">
        <v>399</v>
      </c>
      <c r="K25" s="9" t="s">
        <v>376</v>
      </c>
      <c r="L25" s="6" t="s">
        <v>373</v>
      </c>
      <c r="M25" s="7" t="s">
        <v>399</v>
      </c>
      <c r="N25" s="9" t="s">
        <v>376</v>
      </c>
      <c r="O25" s="6" t="s">
        <v>373</v>
      </c>
      <c r="P25" s="7" t="s">
        <v>399</v>
      </c>
      <c r="Q25" s="9" t="s">
        <v>376</v>
      </c>
      <c r="R25" s="6" t="s">
        <v>373</v>
      </c>
      <c r="S25" s="7" t="s">
        <v>399</v>
      </c>
      <c r="T25" s="9" t="s">
        <v>376</v>
      </c>
      <c r="U25" s="6" t="s">
        <v>373</v>
      </c>
      <c r="V25" s="7" t="s">
        <v>399</v>
      </c>
      <c r="W25" s="9" t="s">
        <v>376</v>
      </c>
      <c r="X25" s="6" t="s">
        <v>373</v>
      </c>
      <c r="Y25" s="7" t="s">
        <v>399</v>
      </c>
      <c r="Z25" s="9" t="s">
        <v>376</v>
      </c>
      <c r="AA25" s="4"/>
    </row>
    <row r="26" spans="1:28" ht="30" customHeight="1" x14ac:dyDescent="0.25">
      <c r="A26" s="10" t="s">
        <v>1</v>
      </c>
      <c r="B26" s="10" t="s">
        <v>0</v>
      </c>
      <c r="C26" s="10" t="s">
        <v>2</v>
      </c>
      <c r="D26" s="22"/>
      <c r="E26" s="29"/>
      <c r="F26" s="11"/>
      <c r="G26" s="12" t="s">
        <v>399</v>
      </c>
      <c r="H26" s="13"/>
      <c r="I26" s="14"/>
      <c r="J26" s="15" t="s">
        <v>399</v>
      </c>
      <c r="K26" s="16"/>
      <c r="L26" s="14"/>
      <c r="M26" s="15" t="s">
        <v>399</v>
      </c>
      <c r="N26" s="16"/>
      <c r="O26" s="14"/>
      <c r="P26" s="15" t="s">
        <v>399</v>
      </c>
      <c r="Q26" s="16"/>
      <c r="R26" s="14"/>
      <c r="S26" s="15" t="s">
        <v>399</v>
      </c>
      <c r="T26" s="16"/>
      <c r="U26" s="14"/>
      <c r="V26" s="15" t="s">
        <v>399</v>
      </c>
      <c r="W26" s="16">
        <v>0</v>
      </c>
      <c r="X26" s="14"/>
      <c r="Y26" s="15" t="s">
        <v>399</v>
      </c>
      <c r="Z26" s="16"/>
      <c r="AA26" s="4"/>
    </row>
    <row r="27" spans="1:28" ht="30" customHeight="1" x14ac:dyDescent="0.25">
      <c r="A27" s="10" t="s">
        <v>91</v>
      </c>
      <c r="B27" s="10" t="s">
        <v>79</v>
      </c>
      <c r="C27" s="10" t="s">
        <v>39</v>
      </c>
      <c r="D27" s="22"/>
      <c r="E27" s="28"/>
      <c r="F27" s="14"/>
      <c r="G27" s="15" t="s">
        <v>399</v>
      </c>
      <c r="H27" s="17"/>
      <c r="I27" s="14"/>
      <c r="J27" s="15" t="s">
        <v>399</v>
      </c>
      <c r="K27" s="16"/>
      <c r="L27" s="14"/>
      <c r="M27" s="15" t="s">
        <v>399</v>
      </c>
      <c r="N27" s="16"/>
      <c r="O27" s="14"/>
      <c r="P27" s="15" t="s">
        <v>399</v>
      </c>
      <c r="Q27" s="16"/>
      <c r="R27" s="14"/>
      <c r="S27" s="15" t="s">
        <v>399</v>
      </c>
      <c r="T27" s="16"/>
      <c r="U27" s="14">
        <v>1</v>
      </c>
      <c r="V27" s="15" t="s">
        <v>399</v>
      </c>
      <c r="W27" s="16">
        <v>3</v>
      </c>
      <c r="X27" s="14"/>
      <c r="Y27" s="15" t="s">
        <v>399</v>
      </c>
      <c r="Z27" s="16"/>
      <c r="AA27" s="4"/>
    </row>
    <row r="28" spans="1:28" ht="30" customHeight="1" x14ac:dyDescent="0.25">
      <c r="A28" s="10" t="s">
        <v>107</v>
      </c>
      <c r="B28" s="10" t="s">
        <v>79</v>
      </c>
      <c r="C28" s="10" t="s">
        <v>78</v>
      </c>
      <c r="D28" s="22"/>
      <c r="E28" s="28"/>
      <c r="F28" s="14"/>
      <c r="G28" s="15" t="s">
        <v>399</v>
      </c>
      <c r="H28" s="17"/>
      <c r="I28" s="14"/>
      <c r="J28" s="15" t="s">
        <v>399</v>
      </c>
      <c r="K28" s="16"/>
      <c r="L28" s="14"/>
      <c r="M28" s="15" t="s">
        <v>399</v>
      </c>
      <c r="N28" s="16"/>
      <c r="O28" s="14"/>
      <c r="P28" s="15" t="s">
        <v>399</v>
      </c>
      <c r="Q28" s="16"/>
      <c r="R28" s="14"/>
      <c r="S28" s="15" t="s">
        <v>399</v>
      </c>
      <c r="T28" s="16"/>
      <c r="U28" s="14">
        <v>0</v>
      </c>
      <c r="V28" s="15" t="s">
        <v>399</v>
      </c>
      <c r="W28" s="16">
        <v>0</v>
      </c>
      <c r="X28" s="14"/>
      <c r="Y28" s="15" t="s">
        <v>399</v>
      </c>
      <c r="Z28" s="16">
        <v>0</v>
      </c>
      <c r="AA28" s="4"/>
    </row>
    <row r="29" spans="1:28" ht="30" customHeight="1" x14ac:dyDescent="0.25">
      <c r="A29" s="10" t="s">
        <v>144</v>
      </c>
      <c r="B29" s="10" t="s">
        <v>130</v>
      </c>
      <c r="C29" s="10" t="s">
        <v>145</v>
      </c>
      <c r="D29" s="22"/>
      <c r="E29" s="28"/>
      <c r="F29" s="14"/>
      <c r="G29" s="17"/>
      <c r="H29" s="17"/>
      <c r="I29" s="14"/>
      <c r="J29" s="17"/>
      <c r="K29" s="16"/>
      <c r="L29" s="14"/>
      <c r="M29" s="17"/>
      <c r="N29" s="16"/>
      <c r="O29" s="14"/>
      <c r="P29" s="17"/>
      <c r="Q29" s="16"/>
      <c r="R29" s="14"/>
      <c r="S29" s="17"/>
      <c r="T29" s="16"/>
      <c r="U29" s="14">
        <v>0</v>
      </c>
      <c r="V29" s="17"/>
      <c r="W29" s="16"/>
      <c r="X29" s="14"/>
      <c r="Y29" s="17"/>
      <c r="Z29" s="16"/>
      <c r="AA29" s="4"/>
    </row>
    <row r="30" spans="1:28" ht="30" customHeight="1" x14ac:dyDescent="0.25">
      <c r="A30" s="10" t="s">
        <v>172</v>
      </c>
      <c r="B30" s="10" t="s">
        <v>130</v>
      </c>
      <c r="C30" s="10" t="s">
        <v>22</v>
      </c>
      <c r="D30" s="22"/>
      <c r="E30" s="28"/>
      <c r="F30" s="14"/>
      <c r="G30" s="17"/>
      <c r="H30" s="17"/>
      <c r="I30" s="14"/>
      <c r="J30" s="17"/>
      <c r="K30" s="16"/>
      <c r="L30" s="14"/>
      <c r="M30" s="17"/>
      <c r="N30" s="16"/>
      <c r="O30" s="14"/>
      <c r="P30" s="17"/>
      <c r="Q30" s="16"/>
      <c r="R30" s="14"/>
      <c r="S30" s="17"/>
      <c r="T30" s="16"/>
      <c r="U30" s="14">
        <v>0</v>
      </c>
      <c r="V30" s="17"/>
      <c r="W30" s="16"/>
      <c r="X30" s="14"/>
      <c r="Y30" s="17"/>
      <c r="Z30" s="16"/>
      <c r="AA30" s="4"/>
    </row>
    <row r="31" spans="1:28" ht="30" customHeight="1" x14ac:dyDescent="0.25">
      <c r="A31" s="10" t="s">
        <v>174</v>
      </c>
      <c r="B31" s="10" t="s">
        <v>130</v>
      </c>
      <c r="C31" s="10" t="s">
        <v>175</v>
      </c>
      <c r="D31" s="22"/>
      <c r="E31" s="28"/>
      <c r="F31" s="14"/>
      <c r="G31" s="17"/>
      <c r="H31" s="17"/>
      <c r="I31" s="14"/>
      <c r="J31" s="17"/>
      <c r="K31" s="16"/>
      <c r="L31" s="14"/>
      <c r="M31" s="17"/>
      <c r="N31" s="16"/>
      <c r="O31" s="14"/>
      <c r="P31" s="17"/>
      <c r="Q31" s="16"/>
      <c r="R31" s="14"/>
      <c r="S31" s="17"/>
      <c r="T31" s="16"/>
      <c r="U31" s="14">
        <v>0</v>
      </c>
      <c r="V31" s="17"/>
      <c r="W31" s="16"/>
      <c r="X31" s="14"/>
      <c r="Y31" s="17"/>
      <c r="Z31" s="16"/>
      <c r="AA31" s="4"/>
    </row>
    <row r="32" spans="1:28" ht="30" customHeight="1" x14ac:dyDescent="0.25">
      <c r="A32" s="10" t="s">
        <v>204</v>
      </c>
      <c r="B32" s="10" t="s">
        <v>201</v>
      </c>
      <c r="C32" s="10" t="s">
        <v>27</v>
      </c>
      <c r="D32" s="22"/>
      <c r="E32" s="28"/>
      <c r="F32" s="14"/>
      <c r="G32" s="17"/>
      <c r="H32" s="17"/>
      <c r="I32" s="14"/>
      <c r="J32" s="17"/>
      <c r="K32" s="16"/>
      <c r="L32" s="14"/>
      <c r="M32" s="17"/>
      <c r="N32" s="16"/>
      <c r="O32" s="14"/>
      <c r="P32" s="17"/>
      <c r="Q32" s="16"/>
      <c r="R32" s="14"/>
      <c r="S32" s="17"/>
      <c r="T32" s="16"/>
      <c r="U32" s="14">
        <v>0</v>
      </c>
      <c r="V32" s="17"/>
      <c r="W32" s="16"/>
      <c r="X32" s="14"/>
      <c r="Y32" s="17"/>
      <c r="Z32" s="16"/>
      <c r="AA32" s="4"/>
    </row>
    <row r="33" spans="1:28" ht="30" customHeight="1" x14ac:dyDescent="0.25">
      <c r="A33" s="10" t="s">
        <v>219</v>
      </c>
      <c r="B33" s="10" t="s">
        <v>201</v>
      </c>
      <c r="C33" s="10" t="s">
        <v>220</v>
      </c>
      <c r="D33" s="22"/>
      <c r="E33" s="28"/>
      <c r="F33" s="14"/>
      <c r="G33" s="17"/>
      <c r="H33" s="17"/>
      <c r="I33" s="14"/>
      <c r="J33" s="17"/>
      <c r="K33" s="16"/>
      <c r="L33" s="14"/>
      <c r="M33" s="17"/>
      <c r="N33" s="16"/>
      <c r="O33" s="14"/>
      <c r="P33" s="17"/>
      <c r="Q33" s="16"/>
      <c r="R33" s="14"/>
      <c r="S33" s="17"/>
      <c r="T33" s="16"/>
      <c r="U33" s="14">
        <v>0</v>
      </c>
      <c r="V33" s="17"/>
      <c r="W33" s="16"/>
      <c r="X33" s="14"/>
      <c r="Y33" s="17"/>
      <c r="Z33" s="16"/>
      <c r="AA33" s="4"/>
    </row>
    <row r="34" spans="1:28" ht="30" customHeight="1" x14ac:dyDescent="0.25">
      <c r="A34" s="10" t="s">
        <v>247</v>
      </c>
      <c r="B34" s="10" t="s">
        <v>201</v>
      </c>
      <c r="C34" s="10" t="s">
        <v>78</v>
      </c>
      <c r="D34" s="22"/>
      <c r="E34" s="28"/>
      <c r="F34" s="14"/>
      <c r="G34" s="17"/>
      <c r="H34" s="17"/>
      <c r="I34" s="14"/>
      <c r="J34" s="17"/>
      <c r="K34" s="16"/>
      <c r="L34" s="14"/>
      <c r="M34" s="17"/>
      <c r="N34" s="16"/>
      <c r="O34" s="14"/>
      <c r="P34" s="17"/>
      <c r="Q34" s="16"/>
      <c r="R34" s="14"/>
      <c r="S34" s="17"/>
      <c r="T34" s="16"/>
      <c r="U34" s="14">
        <v>0</v>
      </c>
      <c r="V34" s="17"/>
      <c r="W34" s="16"/>
      <c r="X34" s="14">
        <v>1</v>
      </c>
      <c r="Y34" s="17"/>
      <c r="Z34" s="16"/>
      <c r="AA34" s="4"/>
    </row>
    <row r="35" spans="1:28" ht="30" customHeight="1" x14ac:dyDescent="0.25">
      <c r="A35" s="10" t="s">
        <v>264</v>
      </c>
      <c r="B35" s="10" t="s">
        <v>201</v>
      </c>
      <c r="C35" s="10" t="s">
        <v>175</v>
      </c>
      <c r="D35" s="22"/>
      <c r="E35" s="28"/>
      <c r="F35" s="14"/>
      <c r="G35" s="17"/>
      <c r="H35" s="17"/>
      <c r="I35" s="14"/>
      <c r="J35" s="17"/>
      <c r="K35" s="16"/>
      <c r="L35" s="14"/>
      <c r="M35" s="17"/>
      <c r="N35" s="16"/>
      <c r="O35" s="14"/>
      <c r="P35" s="17"/>
      <c r="Q35" s="16"/>
      <c r="R35" s="14"/>
      <c r="S35" s="17"/>
      <c r="T35" s="16"/>
      <c r="U35" s="14">
        <v>0</v>
      </c>
      <c r="V35" s="17"/>
      <c r="W35" s="16"/>
      <c r="X35" s="14"/>
      <c r="Y35" s="17"/>
      <c r="Z35" s="16"/>
      <c r="AA35" s="4"/>
    </row>
    <row r="36" spans="1:28" ht="30" customHeight="1" thickBot="1" x14ac:dyDescent="0.3">
      <c r="A36" s="29" t="s">
        <v>287</v>
      </c>
      <c r="B36" s="29" t="s">
        <v>201</v>
      </c>
      <c r="C36" s="29" t="s">
        <v>288</v>
      </c>
      <c r="D36" s="37"/>
      <c r="E36" s="28"/>
      <c r="F36" s="30"/>
      <c r="G36" s="19"/>
      <c r="H36" s="19"/>
      <c r="I36" s="30"/>
      <c r="J36" s="19"/>
      <c r="K36" s="31"/>
      <c r="L36" s="30"/>
      <c r="M36" s="19"/>
      <c r="N36" s="31"/>
      <c r="O36" s="30"/>
      <c r="P36" s="19"/>
      <c r="Q36" s="31"/>
      <c r="R36" s="30"/>
      <c r="S36" s="19"/>
      <c r="T36" s="31"/>
      <c r="U36" s="30">
        <v>0</v>
      </c>
      <c r="V36" s="19"/>
      <c r="W36" s="31"/>
      <c r="X36" s="30"/>
      <c r="Y36" s="19"/>
      <c r="Z36" s="31"/>
      <c r="AA36" s="4"/>
    </row>
    <row r="37" spans="1:28" ht="30" customHeight="1" thickTop="1" x14ac:dyDescent="0.25">
      <c r="A37" s="32" t="s">
        <v>70</v>
      </c>
      <c r="B37" s="32" t="s">
        <v>0</v>
      </c>
      <c r="C37" s="32" t="s">
        <v>71</v>
      </c>
      <c r="D37" s="38"/>
      <c r="E37" s="39" t="s">
        <v>373</v>
      </c>
      <c r="F37" s="34" t="str">
        <f>IF(SUM(F26:F36)=0,"",SUM(F26:F36))</f>
        <v/>
      </c>
      <c r="G37" s="35"/>
      <c r="H37" s="35"/>
      <c r="I37" s="34" t="str">
        <f>IF(SUM(I26:I36)=0,"",SUM(I26:I36))</f>
        <v/>
      </c>
      <c r="J37" s="35"/>
      <c r="K37" s="36"/>
      <c r="L37" s="34" t="str">
        <f>IF(SUM(L26:L36)=0,"",SUM(L26:L36))</f>
        <v/>
      </c>
      <c r="M37" s="35"/>
      <c r="N37" s="36"/>
      <c r="O37" s="34" t="str">
        <f>IF(SUM(O26:O36)=0,"",SUM(O26:O36))</f>
        <v/>
      </c>
      <c r="P37" s="35"/>
      <c r="Q37" s="36"/>
      <c r="R37" s="34" t="str">
        <f>IF(SUM(R26:R36)=0,"",SUM(R26:R36))</f>
        <v/>
      </c>
      <c r="S37" s="35"/>
      <c r="T37" s="36"/>
      <c r="U37" s="34">
        <f>IF(SUM(U26:U36)=0,"",SUM(U26:U36))</f>
        <v>1</v>
      </c>
      <c r="V37" s="35"/>
      <c r="W37" s="36"/>
      <c r="X37" s="34">
        <f>IF(SUM(X26:X36)=0,"",SUM(X26:X36))</f>
        <v>1</v>
      </c>
      <c r="Y37" s="35"/>
      <c r="Z37" s="36"/>
      <c r="AA37" s="4">
        <f>SUM(F37:Z37)</f>
        <v>2</v>
      </c>
    </row>
    <row r="38" spans="1:28" ht="30" customHeight="1" x14ac:dyDescent="0.25">
      <c r="A38" s="23" t="s">
        <v>90</v>
      </c>
      <c r="B38" s="23" t="s">
        <v>79</v>
      </c>
      <c r="C38" s="23" t="s">
        <v>60</v>
      </c>
      <c r="D38" s="25"/>
      <c r="E38" s="27" t="s">
        <v>376</v>
      </c>
      <c r="F38" s="14"/>
      <c r="G38" s="17"/>
      <c r="H38" s="17" t="str">
        <f>IF(SUM(H26:H28)=0,"",SUM(H26:H28))</f>
        <v/>
      </c>
      <c r="I38" s="14"/>
      <c r="J38" s="17"/>
      <c r="K38" s="17" t="str">
        <f>IF(SUM(K26:K28)=0,"",SUM(K26:K28))</f>
        <v/>
      </c>
      <c r="L38" s="14"/>
      <c r="M38" s="17"/>
      <c r="N38" s="17" t="str">
        <f>IF(SUM(N26:N28)=0,"",SUM(N26:N28))</f>
        <v/>
      </c>
      <c r="O38" s="14"/>
      <c r="P38" s="17"/>
      <c r="Q38" s="17" t="str">
        <f>IF(SUM(Q26:Q28)=0,"",SUM(Q26:Q28))</f>
        <v/>
      </c>
      <c r="R38" s="14"/>
      <c r="S38" s="17"/>
      <c r="T38" s="17" t="str">
        <f>IF(SUM(T26:T28)=0,"",SUM(T26:T28))</f>
        <v/>
      </c>
      <c r="U38" s="14"/>
      <c r="V38" s="17"/>
      <c r="W38" s="17">
        <f>IF(SUM(W26:W28)=0,"",SUM(W26:W28))</f>
        <v>3</v>
      </c>
      <c r="X38" s="14"/>
      <c r="Y38" s="17"/>
      <c r="Z38" s="17" t="str">
        <f>IF(SUM(Z26:Z28)=0,"",SUM(Z26:Z28))</f>
        <v/>
      </c>
      <c r="AA38" s="4">
        <f>SUM(F38:Z38)</f>
        <v>3</v>
      </c>
      <c r="AB38" s="5">
        <f>INT(SUM(F38:Z38)/3)</f>
        <v>1</v>
      </c>
    </row>
    <row r="39" spans="1:28" ht="30" customHeight="1" thickBot="1" x14ac:dyDescent="0.3">
      <c r="A39" s="23" t="s">
        <v>112</v>
      </c>
      <c r="B39" s="23" t="s">
        <v>79</v>
      </c>
      <c r="C39" s="23" t="s">
        <v>62</v>
      </c>
      <c r="D39" s="26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4"/>
    </row>
    <row r="40" spans="1:28" ht="30" customHeight="1" x14ac:dyDescent="0.25">
      <c r="A40" s="23" t="s">
        <v>195</v>
      </c>
      <c r="B40" s="23" t="s">
        <v>130</v>
      </c>
      <c r="C40" s="23" t="s">
        <v>5</v>
      </c>
      <c r="D40" s="26"/>
      <c r="E40" s="20"/>
      <c r="F40" s="72">
        <f>IF((AA37-AB38)&lt;0,0,AA37-AB38)</f>
        <v>1</v>
      </c>
      <c r="G40" s="73"/>
      <c r="H40" s="7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4"/>
    </row>
    <row r="41" spans="1:28" ht="30" customHeight="1" thickBot="1" x14ac:dyDescent="0.3">
      <c r="A41" s="23" t="s">
        <v>255</v>
      </c>
      <c r="B41" s="23" t="s">
        <v>201</v>
      </c>
      <c r="C41" s="23" t="s">
        <v>25</v>
      </c>
      <c r="D41" s="26"/>
      <c r="E41" s="20"/>
      <c r="F41" s="75"/>
      <c r="G41" s="76"/>
      <c r="H41" s="77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4"/>
    </row>
    <row r="42" spans="1:28" ht="30" customHeight="1" x14ac:dyDescent="0.25">
      <c r="A42" s="23" t="s">
        <v>270</v>
      </c>
      <c r="B42" s="23" t="s">
        <v>201</v>
      </c>
      <c r="C42" s="23" t="s">
        <v>60</v>
      </c>
      <c r="D42" s="26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4"/>
    </row>
    <row r="43" spans="1:28" ht="30" customHeight="1" x14ac:dyDescent="0.25">
      <c r="A43" s="23" t="s">
        <v>315</v>
      </c>
      <c r="B43" s="23" t="s">
        <v>201</v>
      </c>
      <c r="C43" s="23" t="s">
        <v>187</v>
      </c>
      <c r="D43" s="26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4"/>
    </row>
    <row r="44" spans="1:28" ht="50.1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8" ht="50.1" customHeight="1" x14ac:dyDescent="0.25">
      <c r="A45" s="81" t="s">
        <v>401</v>
      </c>
      <c r="B45" s="81"/>
      <c r="C45" s="81"/>
      <c r="D45" s="81" t="s">
        <v>400</v>
      </c>
      <c r="E45" s="81"/>
      <c r="F45" s="81"/>
      <c r="G45" s="81"/>
      <c r="H45" s="81"/>
      <c r="I45" s="81" t="s">
        <v>402</v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4"/>
    </row>
    <row r="46" spans="1:2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8" ht="24.95" customHeight="1" x14ac:dyDescent="0.25">
      <c r="A47" s="82" t="s">
        <v>363</v>
      </c>
      <c r="B47" s="83"/>
      <c r="C47" s="84"/>
      <c r="D47" s="93" t="s">
        <v>50</v>
      </c>
      <c r="E47" s="94"/>
      <c r="F47" s="92"/>
      <c r="G47" s="92"/>
      <c r="H47" s="92"/>
      <c r="I47" s="92" t="s">
        <v>393</v>
      </c>
      <c r="J47" s="92"/>
      <c r="K47" s="92"/>
      <c r="L47" s="92" t="s">
        <v>394</v>
      </c>
      <c r="M47" s="92"/>
      <c r="N47" s="92"/>
      <c r="O47" s="92" t="s">
        <v>395</v>
      </c>
      <c r="P47" s="92"/>
      <c r="Q47" s="92"/>
      <c r="R47" s="92" t="s">
        <v>396</v>
      </c>
      <c r="S47" s="92"/>
      <c r="T47" s="92"/>
      <c r="U47" s="92" t="s">
        <v>397</v>
      </c>
      <c r="V47" s="92"/>
      <c r="W47" s="92"/>
      <c r="X47" s="92" t="s">
        <v>398</v>
      </c>
      <c r="Y47" s="92"/>
      <c r="Z47" s="92"/>
      <c r="AA47" s="4"/>
    </row>
    <row r="48" spans="1:28" ht="24.95" customHeight="1" x14ac:dyDescent="0.25">
      <c r="A48" s="85"/>
      <c r="B48" s="86"/>
      <c r="C48" s="87"/>
      <c r="D48" s="95"/>
      <c r="E48" s="96"/>
      <c r="F48" s="6"/>
      <c r="G48" s="7"/>
      <c r="H48" s="8"/>
      <c r="I48" s="6" t="s">
        <v>373</v>
      </c>
      <c r="J48" s="7" t="s">
        <v>399</v>
      </c>
      <c r="K48" s="9" t="s">
        <v>376</v>
      </c>
      <c r="L48" s="6" t="s">
        <v>373</v>
      </c>
      <c r="M48" s="7" t="s">
        <v>399</v>
      </c>
      <c r="N48" s="9" t="s">
        <v>376</v>
      </c>
      <c r="O48" s="6" t="s">
        <v>373</v>
      </c>
      <c r="P48" s="7" t="s">
        <v>399</v>
      </c>
      <c r="Q48" s="9" t="s">
        <v>376</v>
      </c>
      <c r="R48" s="6" t="s">
        <v>373</v>
      </c>
      <c r="S48" s="7" t="s">
        <v>399</v>
      </c>
      <c r="T48" s="9" t="s">
        <v>376</v>
      </c>
      <c r="U48" s="6" t="s">
        <v>373</v>
      </c>
      <c r="V48" s="7" t="s">
        <v>399</v>
      </c>
      <c r="W48" s="9" t="s">
        <v>376</v>
      </c>
      <c r="X48" s="6" t="s">
        <v>373</v>
      </c>
      <c r="Y48" s="7" t="s">
        <v>399</v>
      </c>
      <c r="Z48" s="9" t="s">
        <v>376</v>
      </c>
      <c r="AA48" s="4"/>
    </row>
    <row r="49" spans="1:28" ht="30" customHeight="1" x14ac:dyDescent="0.25">
      <c r="A49" s="10" t="s">
        <v>48</v>
      </c>
      <c r="B49" s="10" t="s">
        <v>0</v>
      </c>
      <c r="C49" s="10" t="s">
        <v>49</v>
      </c>
      <c r="D49" s="10"/>
      <c r="E49" s="28"/>
      <c r="F49" s="11"/>
      <c r="G49" s="12"/>
      <c r="H49" s="13"/>
      <c r="I49" s="14"/>
      <c r="J49" s="15" t="s">
        <v>399</v>
      </c>
      <c r="K49" s="16"/>
      <c r="L49" s="14"/>
      <c r="M49" s="15" t="s">
        <v>399</v>
      </c>
      <c r="N49" s="16"/>
      <c r="O49" s="14"/>
      <c r="P49" s="15" t="s">
        <v>399</v>
      </c>
      <c r="Q49" s="16"/>
      <c r="R49" s="14"/>
      <c r="S49" s="15" t="s">
        <v>399</v>
      </c>
      <c r="T49" s="16"/>
      <c r="U49" s="14"/>
      <c r="V49" s="15" t="s">
        <v>399</v>
      </c>
      <c r="W49" s="16">
        <v>0</v>
      </c>
      <c r="X49" s="14"/>
      <c r="Y49" s="15" t="s">
        <v>399</v>
      </c>
      <c r="Z49" s="16"/>
      <c r="AA49" s="4"/>
    </row>
    <row r="50" spans="1:28" ht="30" customHeight="1" x14ac:dyDescent="0.25">
      <c r="A50" s="10" t="s">
        <v>109</v>
      </c>
      <c r="B50" s="10" t="s">
        <v>79</v>
      </c>
      <c r="C50" s="10" t="s">
        <v>76</v>
      </c>
      <c r="D50" s="10"/>
      <c r="E50" s="28"/>
      <c r="F50" s="14"/>
      <c r="G50" s="15"/>
      <c r="H50" s="17"/>
      <c r="I50" s="14"/>
      <c r="J50" s="15" t="s">
        <v>399</v>
      </c>
      <c r="K50" s="16"/>
      <c r="L50" s="14"/>
      <c r="M50" s="15" t="s">
        <v>399</v>
      </c>
      <c r="N50" s="16"/>
      <c r="O50" s="14"/>
      <c r="P50" s="15" t="s">
        <v>399</v>
      </c>
      <c r="Q50" s="16"/>
      <c r="R50" s="14"/>
      <c r="S50" s="15" t="s">
        <v>399</v>
      </c>
      <c r="T50" s="16"/>
      <c r="U50" s="14">
        <v>0</v>
      </c>
      <c r="V50" s="15" t="s">
        <v>399</v>
      </c>
      <c r="W50" s="16">
        <v>2</v>
      </c>
      <c r="X50" s="14"/>
      <c r="Y50" s="15" t="s">
        <v>399</v>
      </c>
      <c r="Z50" s="16"/>
    </row>
    <row r="51" spans="1:28" ht="30" customHeight="1" x14ac:dyDescent="0.25">
      <c r="A51" s="10" t="s">
        <v>122</v>
      </c>
      <c r="B51" s="10" t="s">
        <v>79</v>
      </c>
      <c r="C51" s="10" t="s">
        <v>76</v>
      </c>
      <c r="D51" s="10"/>
      <c r="E51" s="28"/>
      <c r="F51" s="14"/>
      <c r="G51" s="15"/>
      <c r="H51" s="17"/>
      <c r="I51" s="14"/>
      <c r="J51" s="15" t="s">
        <v>399</v>
      </c>
      <c r="K51" s="16"/>
      <c r="L51" s="14"/>
      <c r="M51" s="15" t="s">
        <v>399</v>
      </c>
      <c r="N51" s="16"/>
      <c r="O51" s="14"/>
      <c r="P51" s="15" t="s">
        <v>399</v>
      </c>
      <c r="Q51" s="16"/>
      <c r="R51" s="14"/>
      <c r="S51" s="15" t="s">
        <v>399</v>
      </c>
      <c r="T51" s="16"/>
      <c r="U51" s="14">
        <v>0</v>
      </c>
      <c r="V51" s="15" t="s">
        <v>399</v>
      </c>
      <c r="W51" s="16">
        <v>2</v>
      </c>
      <c r="X51" s="14"/>
      <c r="Y51" s="15" t="s">
        <v>399</v>
      </c>
      <c r="Z51" s="16"/>
    </row>
    <row r="52" spans="1:28" ht="30" customHeight="1" x14ac:dyDescent="0.25">
      <c r="A52" s="10" t="s">
        <v>166</v>
      </c>
      <c r="B52" s="10" t="s">
        <v>130</v>
      </c>
      <c r="C52" s="10" t="s">
        <v>25</v>
      </c>
      <c r="D52" s="10"/>
      <c r="E52" s="28"/>
      <c r="F52" s="14"/>
      <c r="G52" s="17"/>
      <c r="H52" s="17"/>
      <c r="I52" s="14"/>
      <c r="J52" s="17"/>
      <c r="K52" s="16"/>
      <c r="L52" s="14"/>
      <c r="M52" s="17"/>
      <c r="N52" s="16"/>
      <c r="O52" s="14"/>
      <c r="P52" s="17"/>
      <c r="Q52" s="16"/>
      <c r="R52" s="14"/>
      <c r="S52" s="17"/>
      <c r="T52" s="16"/>
      <c r="U52" s="14">
        <v>1</v>
      </c>
      <c r="V52" s="17"/>
      <c r="W52" s="16"/>
      <c r="X52" s="14"/>
      <c r="Y52" s="17"/>
      <c r="Z52" s="16"/>
    </row>
    <row r="53" spans="1:28" ht="30" customHeight="1" x14ac:dyDescent="0.25">
      <c r="A53" s="10" t="s">
        <v>184</v>
      </c>
      <c r="B53" s="10" t="s">
        <v>130</v>
      </c>
      <c r="C53" s="10" t="s">
        <v>8</v>
      </c>
      <c r="D53" s="10"/>
      <c r="E53" s="28"/>
      <c r="F53" s="14"/>
      <c r="G53" s="17"/>
      <c r="H53" s="17"/>
      <c r="I53" s="14"/>
      <c r="J53" s="17"/>
      <c r="K53" s="16"/>
      <c r="L53" s="14"/>
      <c r="M53" s="17"/>
      <c r="N53" s="16"/>
      <c r="O53" s="14"/>
      <c r="P53" s="17"/>
      <c r="Q53" s="16"/>
      <c r="R53" s="14"/>
      <c r="S53" s="17"/>
      <c r="T53" s="16"/>
      <c r="U53" s="14">
        <v>0</v>
      </c>
      <c r="V53" s="17"/>
      <c r="W53" s="16"/>
      <c r="X53" s="14"/>
      <c r="Y53" s="17"/>
      <c r="Z53" s="16"/>
    </row>
    <row r="54" spans="1:28" ht="30" customHeight="1" x14ac:dyDescent="0.25">
      <c r="A54" s="10" t="s">
        <v>197</v>
      </c>
      <c r="B54" s="10" t="s">
        <v>130</v>
      </c>
      <c r="C54" s="10" t="s">
        <v>60</v>
      </c>
      <c r="D54" s="10"/>
      <c r="E54" s="28"/>
      <c r="F54" s="14"/>
      <c r="G54" s="17"/>
      <c r="H54" s="17"/>
      <c r="I54" s="14"/>
      <c r="J54" s="17"/>
      <c r="K54" s="16"/>
      <c r="L54" s="14"/>
      <c r="M54" s="17"/>
      <c r="N54" s="16"/>
      <c r="O54" s="14"/>
      <c r="P54" s="17"/>
      <c r="Q54" s="16"/>
      <c r="R54" s="14"/>
      <c r="S54" s="17"/>
      <c r="T54" s="16"/>
      <c r="U54" s="14">
        <v>0</v>
      </c>
      <c r="V54" s="17"/>
      <c r="W54" s="16"/>
      <c r="X54" s="14"/>
      <c r="Y54" s="17"/>
      <c r="Z54" s="16"/>
    </row>
    <row r="55" spans="1:28" ht="30" customHeight="1" x14ac:dyDescent="0.25">
      <c r="A55" s="10" t="s">
        <v>213</v>
      </c>
      <c r="B55" s="10" t="s">
        <v>201</v>
      </c>
      <c r="C55" s="10" t="s">
        <v>49</v>
      </c>
      <c r="D55" s="10"/>
      <c r="E55" s="28"/>
      <c r="F55" s="14"/>
      <c r="G55" s="17"/>
      <c r="H55" s="17"/>
      <c r="I55" s="14"/>
      <c r="J55" s="17"/>
      <c r="K55" s="16"/>
      <c r="L55" s="14"/>
      <c r="M55" s="17"/>
      <c r="N55" s="16"/>
      <c r="O55" s="14"/>
      <c r="P55" s="17"/>
      <c r="Q55" s="16"/>
      <c r="R55" s="14"/>
      <c r="S55" s="17"/>
      <c r="T55" s="16"/>
      <c r="U55" s="14">
        <v>0</v>
      </c>
      <c r="V55" s="17"/>
      <c r="W55" s="16"/>
      <c r="X55" s="14"/>
      <c r="Y55" s="17"/>
      <c r="Z55" s="16"/>
    </row>
    <row r="56" spans="1:28" ht="30" customHeight="1" x14ac:dyDescent="0.25">
      <c r="A56" s="10" t="s">
        <v>226</v>
      </c>
      <c r="B56" s="10" t="s">
        <v>201</v>
      </c>
      <c r="C56" s="10" t="s">
        <v>64</v>
      </c>
      <c r="D56" s="10"/>
      <c r="E56" s="28"/>
      <c r="F56" s="14"/>
      <c r="G56" s="17"/>
      <c r="H56" s="17"/>
      <c r="I56" s="14"/>
      <c r="J56" s="17"/>
      <c r="K56" s="16"/>
      <c r="L56" s="14"/>
      <c r="M56" s="17"/>
      <c r="N56" s="16"/>
      <c r="O56" s="14"/>
      <c r="P56" s="17"/>
      <c r="Q56" s="16"/>
      <c r="R56" s="14"/>
      <c r="S56" s="17"/>
      <c r="T56" s="16"/>
      <c r="U56" s="14">
        <v>0</v>
      </c>
      <c r="V56" s="17"/>
      <c r="W56" s="16"/>
      <c r="X56" s="14"/>
      <c r="Y56" s="17"/>
      <c r="Z56" s="16"/>
    </row>
    <row r="57" spans="1:28" ht="30" customHeight="1" x14ac:dyDescent="0.25">
      <c r="A57" s="10" t="s">
        <v>250</v>
      </c>
      <c r="B57" s="10" t="s">
        <v>201</v>
      </c>
      <c r="C57" s="10" t="s">
        <v>76</v>
      </c>
      <c r="D57" s="10"/>
      <c r="E57" s="28"/>
      <c r="F57" s="14"/>
      <c r="G57" s="17"/>
      <c r="H57" s="17"/>
      <c r="I57" s="14"/>
      <c r="J57" s="17"/>
      <c r="K57" s="16"/>
      <c r="L57" s="14"/>
      <c r="M57" s="17"/>
      <c r="N57" s="16"/>
      <c r="O57" s="14"/>
      <c r="P57" s="17"/>
      <c r="Q57" s="16"/>
      <c r="R57" s="14"/>
      <c r="S57" s="17"/>
      <c r="T57" s="16"/>
      <c r="U57" s="14">
        <v>3</v>
      </c>
      <c r="V57" s="17"/>
      <c r="W57" s="16"/>
      <c r="X57" s="14"/>
      <c r="Y57" s="17"/>
      <c r="Z57" s="16"/>
    </row>
    <row r="58" spans="1:28" ht="30" customHeight="1" x14ac:dyDescent="0.25">
      <c r="A58" s="10" t="s">
        <v>295</v>
      </c>
      <c r="B58" s="10" t="s">
        <v>201</v>
      </c>
      <c r="C58" s="10" t="s">
        <v>22</v>
      </c>
      <c r="D58" s="10"/>
      <c r="E58" s="28"/>
      <c r="F58" s="14"/>
      <c r="G58" s="17"/>
      <c r="H58" s="17"/>
      <c r="I58" s="14"/>
      <c r="J58" s="17"/>
      <c r="K58" s="16"/>
      <c r="L58" s="14"/>
      <c r="M58" s="17"/>
      <c r="N58" s="16"/>
      <c r="O58" s="14"/>
      <c r="P58" s="17"/>
      <c r="Q58" s="16"/>
      <c r="R58" s="14"/>
      <c r="S58" s="17"/>
      <c r="T58" s="16"/>
      <c r="U58" s="14">
        <v>0</v>
      </c>
      <c r="V58" s="17"/>
      <c r="W58" s="16"/>
      <c r="X58" s="14"/>
      <c r="Y58" s="17"/>
      <c r="Z58" s="16"/>
    </row>
    <row r="59" spans="1:28" ht="30" customHeight="1" thickBot="1" x14ac:dyDescent="0.3">
      <c r="A59" s="29" t="s">
        <v>298</v>
      </c>
      <c r="B59" s="29" t="s">
        <v>201</v>
      </c>
      <c r="C59" s="29" t="s">
        <v>73</v>
      </c>
      <c r="D59" s="29"/>
      <c r="E59" s="28"/>
      <c r="F59" s="30"/>
      <c r="G59" s="19"/>
      <c r="H59" s="19"/>
      <c r="I59" s="30"/>
      <c r="J59" s="19"/>
      <c r="K59" s="31"/>
      <c r="L59" s="30"/>
      <c r="M59" s="19"/>
      <c r="N59" s="31"/>
      <c r="O59" s="30"/>
      <c r="P59" s="19"/>
      <c r="Q59" s="31"/>
      <c r="R59" s="30"/>
      <c r="S59" s="19"/>
      <c r="T59" s="31"/>
      <c r="U59" s="30">
        <v>0</v>
      </c>
      <c r="V59" s="19"/>
      <c r="W59" s="31"/>
      <c r="X59" s="30"/>
      <c r="Y59" s="19"/>
      <c r="Z59" s="31"/>
    </row>
    <row r="60" spans="1:28" ht="30" customHeight="1" thickTop="1" x14ac:dyDescent="0.25">
      <c r="A60" s="32" t="s">
        <v>51</v>
      </c>
      <c r="B60" s="32" t="s">
        <v>0</v>
      </c>
      <c r="C60" s="32" t="s">
        <v>52</v>
      </c>
      <c r="D60" s="32"/>
      <c r="E60" s="33" t="s">
        <v>373</v>
      </c>
      <c r="F60" s="34" t="str">
        <f>IF(SUM(F49:F59)=0,"",SUM(F49:F59))</f>
        <v/>
      </c>
      <c r="G60" s="35"/>
      <c r="H60" s="35"/>
      <c r="I60" s="34" t="str">
        <f>IF(SUM(I49:I59)=0,"",SUM(I49:I59))</f>
        <v/>
      </c>
      <c r="J60" s="35"/>
      <c r="K60" s="36"/>
      <c r="L60" s="34" t="str">
        <f>IF(SUM(L49:L59)=0,"",SUM(L49:L59))</f>
        <v/>
      </c>
      <c r="M60" s="35"/>
      <c r="N60" s="36"/>
      <c r="O60" s="34" t="str">
        <f>IF(SUM(O49:O59)=0,"",SUM(O49:O59))</f>
        <v/>
      </c>
      <c r="P60" s="35"/>
      <c r="Q60" s="36"/>
      <c r="R60" s="34" t="str">
        <f>IF(SUM(R49:R59)=0,"",SUM(R49:R59))</f>
        <v/>
      </c>
      <c r="S60" s="35"/>
      <c r="T60" s="36"/>
      <c r="U60" s="34">
        <f>IF(SUM(U49:U59)=0,"",SUM(U49:U59))</f>
        <v>4</v>
      </c>
      <c r="V60" s="35"/>
      <c r="W60" s="36"/>
      <c r="X60" s="34" t="str">
        <f>IF(SUM(X49:X59)=0,"",SUM(X49:X59))</f>
        <v/>
      </c>
      <c r="Y60" s="35"/>
      <c r="Z60" s="36"/>
      <c r="AA60" s="4">
        <f>SUM(F60:Z60)</f>
        <v>4</v>
      </c>
    </row>
    <row r="61" spans="1:28" ht="30" customHeight="1" x14ac:dyDescent="0.25">
      <c r="A61" s="23" t="s">
        <v>111</v>
      </c>
      <c r="B61" s="23" t="s">
        <v>79</v>
      </c>
      <c r="C61" s="23" t="s">
        <v>8</v>
      </c>
      <c r="D61" s="23"/>
      <c r="E61" s="24" t="s">
        <v>376</v>
      </c>
      <c r="F61" s="14"/>
      <c r="G61" s="17"/>
      <c r="H61" s="17" t="str">
        <f>IF(SUM(H49:H51)=0,"",SUM(H49:H51))</f>
        <v/>
      </c>
      <c r="I61" s="14"/>
      <c r="J61" s="17"/>
      <c r="K61" s="17" t="str">
        <f>IF(SUM(K49:K51)=0,"",SUM(K49:K51))</f>
        <v/>
      </c>
      <c r="L61" s="14"/>
      <c r="M61" s="17"/>
      <c r="N61" s="17" t="str">
        <f>IF(SUM(N49:N51)=0,"",SUM(N49:N51))</f>
        <v/>
      </c>
      <c r="O61" s="14"/>
      <c r="P61" s="17"/>
      <c r="Q61" s="17" t="str">
        <f>IF(SUM(Q49:Q51)=0,"",SUM(Q49:Q51))</f>
        <v/>
      </c>
      <c r="R61" s="14"/>
      <c r="S61" s="17"/>
      <c r="T61" s="17" t="str">
        <f>IF(SUM(T49:T51)=0,"",SUM(T49:T51))</f>
        <v/>
      </c>
      <c r="U61" s="14"/>
      <c r="V61" s="17"/>
      <c r="W61" s="17">
        <f>IF(SUM(W49:W51)=0,"",SUM(W49:W51))</f>
        <v>4</v>
      </c>
      <c r="X61" s="14"/>
      <c r="Y61" s="17"/>
      <c r="Z61" s="17" t="str">
        <f>IF(SUM(Z49:Z51)=0,"",SUM(Z49:Z51))</f>
        <v/>
      </c>
      <c r="AA61" s="4">
        <f>SUM(F61:Z61)</f>
        <v>4</v>
      </c>
      <c r="AB61" s="5">
        <f>INT(SUM(F61:Z61)/3)</f>
        <v>1</v>
      </c>
    </row>
    <row r="62" spans="1:28" ht="30" customHeight="1" thickBot="1" x14ac:dyDescent="0.3">
      <c r="A62" s="23" t="s">
        <v>119</v>
      </c>
      <c r="B62" s="23" t="s">
        <v>79</v>
      </c>
      <c r="C62" s="23" t="s">
        <v>66</v>
      </c>
      <c r="D62" s="23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4"/>
    </row>
    <row r="63" spans="1:28" ht="30" customHeight="1" x14ac:dyDescent="0.25">
      <c r="A63" s="23" t="s">
        <v>192</v>
      </c>
      <c r="B63" s="23" t="s">
        <v>130</v>
      </c>
      <c r="C63" s="23" t="s">
        <v>175</v>
      </c>
      <c r="D63" s="23"/>
      <c r="E63" s="20"/>
      <c r="F63" s="72">
        <f>IF((AA60-AB61)&lt;0,0,AA60-AB61)</f>
        <v>3</v>
      </c>
      <c r="G63" s="73"/>
      <c r="H63" s="74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4"/>
    </row>
    <row r="64" spans="1:28" ht="30" customHeight="1" thickBot="1" x14ac:dyDescent="0.3">
      <c r="A64" s="23" t="s">
        <v>194</v>
      </c>
      <c r="B64" s="23" t="s">
        <v>130</v>
      </c>
      <c r="C64" s="23" t="s">
        <v>137</v>
      </c>
      <c r="D64" s="23"/>
      <c r="E64" s="20"/>
      <c r="F64" s="75"/>
      <c r="G64" s="76"/>
      <c r="H64" s="77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4"/>
    </row>
    <row r="65" spans="1:26" ht="30" customHeight="1" x14ac:dyDescent="0.25">
      <c r="A65" s="23" t="s">
        <v>198</v>
      </c>
      <c r="B65" s="23" t="s">
        <v>130</v>
      </c>
      <c r="C65" s="23" t="s">
        <v>66</v>
      </c>
      <c r="D65" s="23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30" customHeight="1" x14ac:dyDescent="0.25">
      <c r="A66" s="23" t="s">
        <v>260</v>
      </c>
      <c r="B66" s="23" t="s">
        <v>201</v>
      </c>
      <c r="C66" s="23" t="s">
        <v>37</v>
      </c>
      <c r="D66" s="23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50.1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.95" customHeight="1" x14ac:dyDescent="0.25">
      <c r="A68" s="82" t="s">
        <v>358</v>
      </c>
      <c r="B68" s="83"/>
      <c r="C68" s="84"/>
      <c r="D68" s="88" t="s">
        <v>405</v>
      </c>
      <c r="E68" s="89"/>
      <c r="F68" s="92"/>
      <c r="G68" s="92"/>
      <c r="H68" s="92"/>
      <c r="I68" s="92" t="s">
        <v>393</v>
      </c>
      <c r="J68" s="92"/>
      <c r="K68" s="92"/>
      <c r="L68" s="92" t="s">
        <v>394</v>
      </c>
      <c r="M68" s="92"/>
      <c r="N68" s="92"/>
      <c r="O68" s="92" t="s">
        <v>395</v>
      </c>
      <c r="P68" s="92"/>
      <c r="Q68" s="92"/>
      <c r="R68" s="92" t="s">
        <v>396</v>
      </c>
      <c r="S68" s="92"/>
      <c r="T68" s="92"/>
      <c r="U68" s="92" t="s">
        <v>397</v>
      </c>
      <c r="V68" s="92"/>
      <c r="W68" s="92"/>
      <c r="X68" s="92" t="s">
        <v>398</v>
      </c>
      <c r="Y68" s="92"/>
      <c r="Z68" s="92"/>
    </row>
    <row r="69" spans="1:26" ht="24.95" customHeight="1" x14ac:dyDescent="0.25">
      <c r="A69" s="85"/>
      <c r="B69" s="86"/>
      <c r="C69" s="87"/>
      <c r="D69" s="90"/>
      <c r="E69" s="91"/>
      <c r="F69" s="6"/>
      <c r="G69" s="7"/>
      <c r="H69" s="8"/>
      <c r="I69" s="6" t="s">
        <v>373</v>
      </c>
      <c r="J69" s="7" t="s">
        <v>399</v>
      </c>
      <c r="K69" s="9" t="s">
        <v>376</v>
      </c>
      <c r="L69" s="6" t="s">
        <v>373</v>
      </c>
      <c r="M69" s="7" t="s">
        <v>399</v>
      </c>
      <c r="N69" s="9" t="s">
        <v>376</v>
      </c>
      <c r="O69" s="6" t="s">
        <v>373</v>
      </c>
      <c r="P69" s="7" t="s">
        <v>399</v>
      </c>
      <c r="Q69" s="9" t="s">
        <v>376</v>
      </c>
      <c r="R69" s="6" t="s">
        <v>373</v>
      </c>
      <c r="S69" s="7" t="s">
        <v>399</v>
      </c>
      <c r="T69" s="9" t="s">
        <v>376</v>
      </c>
      <c r="U69" s="6" t="s">
        <v>373</v>
      </c>
      <c r="V69" s="7" t="s">
        <v>399</v>
      </c>
      <c r="W69" s="9" t="s">
        <v>376</v>
      </c>
      <c r="X69" s="6" t="s">
        <v>373</v>
      </c>
      <c r="Y69" s="7" t="s">
        <v>399</v>
      </c>
      <c r="Z69" s="9" t="s">
        <v>376</v>
      </c>
    </row>
    <row r="70" spans="1:26" ht="30" customHeight="1" x14ac:dyDescent="0.25">
      <c r="A70" s="10" t="s">
        <v>56</v>
      </c>
      <c r="B70" s="10" t="s">
        <v>0</v>
      </c>
      <c r="C70" s="10" t="s">
        <v>57</v>
      </c>
      <c r="D70" s="22"/>
      <c r="E70" s="28"/>
      <c r="F70" s="11"/>
      <c r="G70" s="12"/>
      <c r="H70" s="13"/>
      <c r="I70" s="14"/>
      <c r="J70" s="15" t="s">
        <v>399</v>
      </c>
      <c r="K70" s="16"/>
      <c r="L70" s="14"/>
      <c r="M70" s="15" t="s">
        <v>399</v>
      </c>
      <c r="N70" s="16"/>
      <c r="O70" s="14"/>
      <c r="P70" s="15" t="s">
        <v>399</v>
      </c>
      <c r="Q70" s="16"/>
      <c r="R70" s="14"/>
      <c r="S70" s="15" t="s">
        <v>399</v>
      </c>
      <c r="T70" s="16"/>
      <c r="U70" s="14"/>
      <c r="V70" s="15" t="s">
        <v>399</v>
      </c>
      <c r="W70" s="16">
        <v>0</v>
      </c>
      <c r="X70" s="14"/>
      <c r="Y70" s="15" t="s">
        <v>399</v>
      </c>
      <c r="Z70" s="16"/>
    </row>
    <row r="71" spans="1:26" ht="30" customHeight="1" x14ac:dyDescent="0.25">
      <c r="A71" s="10" t="s">
        <v>88</v>
      </c>
      <c r="B71" s="10" t="s">
        <v>79</v>
      </c>
      <c r="C71" s="10" t="s">
        <v>25</v>
      </c>
      <c r="D71" s="22"/>
      <c r="E71" s="28"/>
      <c r="F71" s="14"/>
      <c r="G71" s="15"/>
      <c r="H71" s="17"/>
      <c r="I71" s="14"/>
      <c r="J71" s="15" t="s">
        <v>399</v>
      </c>
      <c r="K71" s="16"/>
      <c r="L71" s="14"/>
      <c r="M71" s="15" t="s">
        <v>399</v>
      </c>
      <c r="N71" s="16"/>
      <c r="O71" s="14"/>
      <c r="P71" s="15" t="s">
        <v>399</v>
      </c>
      <c r="Q71" s="16"/>
      <c r="R71" s="14"/>
      <c r="S71" s="15" t="s">
        <v>399</v>
      </c>
      <c r="T71" s="16"/>
      <c r="U71" s="14">
        <v>0</v>
      </c>
      <c r="V71" s="15" t="s">
        <v>399</v>
      </c>
      <c r="W71" s="16">
        <v>2</v>
      </c>
      <c r="X71" s="14"/>
      <c r="Y71" s="15" t="s">
        <v>399</v>
      </c>
      <c r="Z71" s="16"/>
    </row>
    <row r="72" spans="1:26" ht="30" customHeight="1" x14ac:dyDescent="0.25">
      <c r="A72" s="10" t="s">
        <v>99</v>
      </c>
      <c r="B72" s="10" t="s">
        <v>79</v>
      </c>
      <c r="C72" s="10" t="s">
        <v>68</v>
      </c>
      <c r="D72" s="22"/>
      <c r="E72" s="28"/>
      <c r="F72" s="14"/>
      <c r="G72" s="15"/>
      <c r="H72" s="17"/>
      <c r="I72" s="14"/>
      <c r="J72" s="15" t="s">
        <v>399</v>
      </c>
      <c r="K72" s="16"/>
      <c r="L72" s="14"/>
      <c r="M72" s="15" t="s">
        <v>399</v>
      </c>
      <c r="N72" s="16"/>
      <c r="O72" s="14"/>
      <c r="P72" s="15" t="s">
        <v>399</v>
      </c>
      <c r="Q72" s="16"/>
      <c r="R72" s="14"/>
      <c r="S72" s="15" t="s">
        <v>399</v>
      </c>
      <c r="T72" s="16"/>
      <c r="U72" s="14">
        <v>0</v>
      </c>
      <c r="V72" s="15" t="s">
        <v>399</v>
      </c>
      <c r="W72" s="16">
        <v>0</v>
      </c>
      <c r="X72" s="14"/>
      <c r="Y72" s="15" t="s">
        <v>399</v>
      </c>
      <c r="Z72" s="16">
        <v>1</v>
      </c>
    </row>
    <row r="73" spans="1:26" ht="30" customHeight="1" x14ac:dyDescent="0.25">
      <c r="A73" s="10" t="s">
        <v>133</v>
      </c>
      <c r="B73" s="10" t="s">
        <v>130</v>
      </c>
      <c r="C73" s="10" t="s">
        <v>11</v>
      </c>
      <c r="D73" s="22"/>
      <c r="E73" s="28"/>
      <c r="F73" s="14"/>
      <c r="G73" s="17"/>
      <c r="H73" s="17"/>
      <c r="I73" s="14"/>
      <c r="J73" s="17"/>
      <c r="K73" s="16"/>
      <c r="L73" s="14"/>
      <c r="M73" s="17"/>
      <c r="N73" s="16"/>
      <c r="O73" s="14"/>
      <c r="P73" s="17"/>
      <c r="Q73" s="16"/>
      <c r="R73" s="14"/>
      <c r="S73" s="17"/>
      <c r="T73" s="16"/>
      <c r="U73" s="14">
        <v>0</v>
      </c>
      <c r="V73" s="17"/>
      <c r="W73" s="16"/>
      <c r="X73" s="14"/>
      <c r="Y73" s="17"/>
      <c r="Z73" s="16"/>
    </row>
    <row r="74" spans="1:26" ht="30" customHeight="1" x14ac:dyDescent="0.25">
      <c r="A74" s="10" t="s">
        <v>164</v>
      </c>
      <c r="B74" s="10" t="s">
        <v>130</v>
      </c>
      <c r="C74" s="10" t="s">
        <v>8</v>
      </c>
      <c r="D74" s="22"/>
      <c r="E74" s="28"/>
      <c r="F74" s="14"/>
      <c r="G74" s="17"/>
      <c r="H74" s="17"/>
      <c r="I74" s="14"/>
      <c r="J74" s="17"/>
      <c r="K74" s="16"/>
      <c r="L74" s="14"/>
      <c r="M74" s="17"/>
      <c r="N74" s="16"/>
      <c r="O74" s="14"/>
      <c r="P74" s="17"/>
      <c r="Q74" s="16"/>
      <c r="R74" s="14"/>
      <c r="S74" s="17"/>
      <c r="T74" s="16"/>
      <c r="U74" s="14">
        <v>0</v>
      </c>
      <c r="V74" s="17"/>
      <c r="W74" s="16"/>
      <c r="X74" s="14"/>
      <c r="Y74" s="17"/>
      <c r="Z74" s="16"/>
    </row>
    <row r="75" spans="1:26" ht="30" customHeight="1" x14ac:dyDescent="0.25">
      <c r="A75" s="10" t="s">
        <v>168</v>
      </c>
      <c r="B75" s="10" t="s">
        <v>130</v>
      </c>
      <c r="C75" s="10" t="s">
        <v>2</v>
      </c>
      <c r="D75" s="22"/>
      <c r="E75" s="28"/>
      <c r="F75" s="14"/>
      <c r="G75" s="17"/>
      <c r="H75" s="17"/>
      <c r="I75" s="14"/>
      <c r="J75" s="17"/>
      <c r="K75" s="16"/>
      <c r="L75" s="14"/>
      <c r="M75" s="17"/>
      <c r="N75" s="16"/>
      <c r="O75" s="14"/>
      <c r="P75" s="17"/>
      <c r="Q75" s="16"/>
      <c r="R75" s="14"/>
      <c r="S75" s="17"/>
      <c r="T75" s="16"/>
      <c r="U75" s="14">
        <v>0</v>
      </c>
      <c r="V75" s="17"/>
      <c r="W75" s="16"/>
      <c r="X75" s="14"/>
      <c r="Y75" s="17"/>
      <c r="Z75" s="16"/>
    </row>
    <row r="76" spans="1:26" ht="30" customHeight="1" x14ac:dyDescent="0.25">
      <c r="A76" s="10" t="s">
        <v>215</v>
      </c>
      <c r="B76" s="10" t="s">
        <v>201</v>
      </c>
      <c r="C76" s="10" t="s">
        <v>41</v>
      </c>
      <c r="D76" s="22"/>
      <c r="E76" s="28"/>
      <c r="F76" s="14"/>
      <c r="G76" s="17"/>
      <c r="H76" s="17"/>
      <c r="I76" s="14"/>
      <c r="J76" s="17"/>
      <c r="K76" s="16"/>
      <c r="L76" s="14"/>
      <c r="M76" s="17"/>
      <c r="N76" s="16"/>
      <c r="O76" s="14"/>
      <c r="P76" s="17"/>
      <c r="Q76" s="16"/>
      <c r="R76" s="14"/>
      <c r="S76" s="17"/>
      <c r="T76" s="16"/>
      <c r="U76" s="14">
        <v>0</v>
      </c>
      <c r="V76" s="17"/>
      <c r="W76" s="16"/>
      <c r="X76" s="14"/>
      <c r="Y76" s="17"/>
      <c r="Z76" s="16"/>
    </row>
    <row r="77" spans="1:26" ht="30" customHeight="1" x14ac:dyDescent="0.25">
      <c r="A77" s="10" t="s">
        <v>225</v>
      </c>
      <c r="B77" s="10" t="s">
        <v>201</v>
      </c>
      <c r="C77" s="10" t="s">
        <v>49</v>
      </c>
      <c r="D77" s="22"/>
      <c r="E77" s="28"/>
      <c r="F77" s="14"/>
      <c r="G77" s="17"/>
      <c r="H77" s="17"/>
      <c r="I77" s="14"/>
      <c r="J77" s="17"/>
      <c r="K77" s="16"/>
      <c r="L77" s="14"/>
      <c r="M77" s="17"/>
      <c r="N77" s="16"/>
      <c r="O77" s="14"/>
      <c r="P77" s="17"/>
      <c r="Q77" s="16"/>
      <c r="R77" s="14"/>
      <c r="S77" s="17"/>
      <c r="T77" s="16"/>
      <c r="U77" s="14">
        <v>0</v>
      </c>
      <c r="V77" s="17"/>
      <c r="W77" s="16"/>
      <c r="X77" s="14"/>
      <c r="Y77" s="17"/>
      <c r="Z77" s="16"/>
    </row>
    <row r="78" spans="1:26" ht="30" customHeight="1" x14ac:dyDescent="0.25">
      <c r="A78" s="10" t="s">
        <v>227</v>
      </c>
      <c r="B78" s="10" t="s">
        <v>201</v>
      </c>
      <c r="C78" s="10" t="s">
        <v>187</v>
      </c>
      <c r="D78" s="22"/>
      <c r="E78" s="28"/>
      <c r="F78" s="14"/>
      <c r="G78" s="17"/>
      <c r="H78" s="17"/>
      <c r="I78" s="14"/>
      <c r="J78" s="17"/>
      <c r="K78" s="16"/>
      <c r="L78" s="14"/>
      <c r="M78" s="17"/>
      <c r="N78" s="16"/>
      <c r="O78" s="14"/>
      <c r="P78" s="17"/>
      <c r="Q78" s="16"/>
      <c r="R78" s="14"/>
      <c r="S78" s="17"/>
      <c r="T78" s="16"/>
      <c r="U78" s="14">
        <v>0</v>
      </c>
      <c r="V78" s="17"/>
      <c r="W78" s="16"/>
      <c r="X78" s="14"/>
      <c r="Y78" s="17"/>
      <c r="Z78" s="16"/>
    </row>
    <row r="79" spans="1:26" ht="30" customHeight="1" x14ac:dyDescent="0.25">
      <c r="A79" s="10" t="s">
        <v>293</v>
      </c>
      <c r="B79" s="10" t="s">
        <v>201</v>
      </c>
      <c r="C79" s="10" t="s">
        <v>60</v>
      </c>
      <c r="D79" s="22"/>
      <c r="E79" s="28"/>
      <c r="F79" s="14"/>
      <c r="G79" s="17"/>
      <c r="H79" s="17"/>
      <c r="I79" s="14"/>
      <c r="J79" s="17"/>
      <c r="K79" s="16"/>
      <c r="L79" s="14"/>
      <c r="M79" s="17"/>
      <c r="N79" s="16"/>
      <c r="O79" s="14"/>
      <c r="P79" s="17"/>
      <c r="Q79" s="16"/>
      <c r="R79" s="14"/>
      <c r="S79" s="17"/>
      <c r="T79" s="16"/>
      <c r="U79" s="14">
        <v>0</v>
      </c>
      <c r="V79" s="17"/>
      <c r="W79" s="16"/>
      <c r="X79" s="14"/>
      <c r="Y79" s="17"/>
      <c r="Z79" s="16"/>
    </row>
    <row r="80" spans="1:26" ht="30" customHeight="1" thickBot="1" x14ac:dyDescent="0.3">
      <c r="A80" s="29" t="s">
        <v>317</v>
      </c>
      <c r="B80" s="29" t="s">
        <v>201</v>
      </c>
      <c r="C80" s="29" t="s">
        <v>68</v>
      </c>
      <c r="D80" s="37"/>
      <c r="E80" s="28"/>
      <c r="F80" s="30"/>
      <c r="G80" s="19"/>
      <c r="H80" s="19"/>
      <c r="I80" s="30"/>
      <c r="J80" s="19"/>
      <c r="K80" s="31"/>
      <c r="L80" s="30"/>
      <c r="M80" s="19"/>
      <c r="N80" s="31"/>
      <c r="O80" s="30"/>
      <c r="P80" s="19"/>
      <c r="Q80" s="31"/>
      <c r="R80" s="30"/>
      <c r="S80" s="19"/>
      <c r="T80" s="31"/>
      <c r="U80" s="30">
        <v>0</v>
      </c>
      <c r="V80" s="19"/>
      <c r="W80" s="31"/>
      <c r="X80" s="30"/>
      <c r="Y80" s="19"/>
      <c r="Z80" s="31"/>
    </row>
    <row r="81" spans="1:28" ht="30" customHeight="1" thickTop="1" x14ac:dyDescent="0.25">
      <c r="A81" s="32" t="s">
        <v>59</v>
      </c>
      <c r="B81" s="32" t="s">
        <v>0</v>
      </c>
      <c r="C81" s="32" t="s">
        <v>60</v>
      </c>
      <c r="D81" s="38"/>
      <c r="E81" s="39" t="s">
        <v>373</v>
      </c>
      <c r="F81" s="34" t="str">
        <f>IF(SUM(F70:F80)=0,"",SUM(F70:F80))</f>
        <v/>
      </c>
      <c r="G81" s="35"/>
      <c r="H81" s="35"/>
      <c r="I81" s="34" t="str">
        <f>IF(SUM(I70:I80)=0,"",SUM(I70:I80))</f>
        <v/>
      </c>
      <c r="J81" s="35"/>
      <c r="K81" s="36"/>
      <c r="L81" s="34" t="str">
        <f>IF(SUM(L70:L80)=0,"",SUM(L70:L80))</f>
        <v/>
      </c>
      <c r="M81" s="35"/>
      <c r="N81" s="36"/>
      <c r="O81" s="34" t="str">
        <f>IF(SUM(O70:O80)=0,"",SUM(O70:O80))</f>
        <v/>
      </c>
      <c r="P81" s="35"/>
      <c r="Q81" s="36"/>
      <c r="R81" s="34" t="str">
        <f>IF(SUM(R70:R80)=0,"",SUM(R70:R80))</f>
        <v/>
      </c>
      <c r="S81" s="35"/>
      <c r="T81" s="36"/>
      <c r="U81" s="34" t="str">
        <f>IF(SUM(U70:U80)=0,"",SUM(U70:U80))</f>
        <v/>
      </c>
      <c r="V81" s="35"/>
      <c r="W81" s="36"/>
      <c r="X81" s="34" t="str">
        <f>IF(SUM(X70:X80)=0,"",SUM(X70:X80))</f>
        <v/>
      </c>
      <c r="Y81" s="35"/>
      <c r="Z81" s="36"/>
      <c r="AA81" s="4">
        <f>SUM(F81:Z81)</f>
        <v>0</v>
      </c>
    </row>
    <row r="82" spans="1:28" ht="30" customHeight="1" x14ac:dyDescent="0.25">
      <c r="A82" s="23" t="s">
        <v>81</v>
      </c>
      <c r="B82" s="23" t="s">
        <v>79</v>
      </c>
      <c r="C82" s="23" t="s">
        <v>25</v>
      </c>
      <c r="D82" s="25"/>
      <c r="E82" s="27" t="s">
        <v>376</v>
      </c>
      <c r="F82" s="14"/>
      <c r="G82" s="17"/>
      <c r="H82" s="17" t="str">
        <f>IF(SUM(H70:H72)=0,"",SUM(H70:H72))</f>
        <v/>
      </c>
      <c r="I82" s="14"/>
      <c r="J82" s="17"/>
      <c r="K82" s="17" t="str">
        <f>IF(SUM(K70:K72)=0,"",SUM(K70:K72))</f>
        <v/>
      </c>
      <c r="L82" s="14"/>
      <c r="M82" s="17"/>
      <c r="N82" s="17" t="str">
        <f>IF(SUM(N70:N72)=0,"",SUM(N70:N72))</f>
        <v/>
      </c>
      <c r="O82" s="14"/>
      <c r="P82" s="17"/>
      <c r="Q82" s="17" t="str">
        <f>IF(SUM(Q70:Q72)=0,"",SUM(Q70:Q72))</f>
        <v/>
      </c>
      <c r="R82" s="14"/>
      <c r="S82" s="17"/>
      <c r="T82" s="17" t="str">
        <f>IF(SUM(T70:T72)=0,"",SUM(T70:T72))</f>
        <v/>
      </c>
      <c r="U82" s="14"/>
      <c r="V82" s="17"/>
      <c r="W82" s="17">
        <f>IF(SUM(W70:W72)=0,"",SUM(W70:W72))</f>
        <v>2</v>
      </c>
      <c r="X82" s="14"/>
      <c r="Y82" s="17"/>
      <c r="Z82" s="17">
        <f>IF(SUM(Z70:Z72)=0,"",SUM(Z70:Z72))</f>
        <v>1</v>
      </c>
      <c r="AA82" s="4">
        <f>SUM(F82:Z82)</f>
        <v>3</v>
      </c>
      <c r="AB82" s="5">
        <f>INT(SUM(F82:Z82)/3)</f>
        <v>1</v>
      </c>
    </row>
    <row r="83" spans="1:28" ht="30" customHeight="1" thickBot="1" x14ac:dyDescent="0.3">
      <c r="A83" s="23" t="s">
        <v>92</v>
      </c>
      <c r="B83" s="23" t="s">
        <v>79</v>
      </c>
      <c r="C83" s="23" t="s">
        <v>8</v>
      </c>
      <c r="D83" s="26"/>
      <c r="E83" s="18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4"/>
    </row>
    <row r="84" spans="1:28" ht="30" customHeight="1" x14ac:dyDescent="0.25">
      <c r="A84" s="23" t="s">
        <v>173</v>
      </c>
      <c r="B84" s="23" t="s">
        <v>130</v>
      </c>
      <c r="C84" s="23" t="s">
        <v>25</v>
      </c>
      <c r="D84" s="26"/>
      <c r="E84" s="20"/>
      <c r="F84" s="72">
        <f>IF((AA81-AB82)&lt;0,0,AA81-AB82)</f>
        <v>0</v>
      </c>
      <c r="G84" s="73"/>
      <c r="H84" s="74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4"/>
    </row>
    <row r="85" spans="1:28" ht="30" customHeight="1" thickBot="1" x14ac:dyDescent="0.3">
      <c r="A85" s="23" t="s">
        <v>182</v>
      </c>
      <c r="B85" s="23" t="s">
        <v>130</v>
      </c>
      <c r="C85" s="23" t="s">
        <v>47</v>
      </c>
      <c r="D85" s="26"/>
      <c r="E85" s="20"/>
      <c r="F85" s="75"/>
      <c r="G85" s="76"/>
      <c r="H85" s="77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4"/>
    </row>
    <row r="86" spans="1:28" ht="30" customHeight="1" x14ac:dyDescent="0.25">
      <c r="A86" s="23" t="s">
        <v>214</v>
      </c>
      <c r="B86" s="23" t="s">
        <v>201</v>
      </c>
      <c r="C86" s="23" t="s">
        <v>211</v>
      </c>
      <c r="D86" s="26"/>
      <c r="E86" s="20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8" ht="30" customHeight="1" x14ac:dyDescent="0.25">
      <c r="A87" s="23" t="s">
        <v>296</v>
      </c>
      <c r="B87" s="23" t="s">
        <v>201</v>
      </c>
      <c r="C87" s="23" t="s">
        <v>64</v>
      </c>
      <c r="D87" s="26"/>
      <c r="E87" s="20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8" ht="50.1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8" ht="50.1" customHeight="1" x14ac:dyDescent="0.25">
      <c r="A89" s="81" t="s">
        <v>401</v>
      </c>
      <c r="B89" s="81"/>
      <c r="C89" s="81"/>
      <c r="D89" s="81" t="s">
        <v>400</v>
      </c>
      <c r="E89" s="81"/>
      <c r="F89" s="81"/>
      <c r="G89" s="81"/>
      <c r="H89" s="81"/>
      <c r="I89" s="81" t="s">
        <v>402</v>
      </c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8" ht="24.9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8" ht="24.95" customHeight="1" x14ac:dyDescent="0.25">
      <c r="A91" s="82" t="s">
        <v>354</v>
      </c>
      <c r="B91" s="83"/>
      <c r="C91" s="84"/>
      <c r="D91" s="93" t="s">
        <v>406</v>
      </c>
      <c r="E91" s="94"/>
      <c r="F91" s="92"/>
      <c r="G91" s="92"/>
      <c r="H91" s="92"/>
      <c r="I91" s="92" t="s">
        <v>393</v>
      </c>
      <c r="J91" s="92"/>
      <c r="K91" s="92"/>
      <c r="L91" s="92" t="s">
        <v>394</v>
      </c>
      <c r="M91" s="92"/>
      <c r="N91" s="92"/>
      <c r="O91" s="92" t="s">
        <v>395</v>
      </c>
      <c r="P91" s="92"/>
      <c r="Q91" s="92"/>
      <c r="R91" s="92" t="s">
        <v>396</v>
      </c>
      <c r="S91" s="92"/>
      <c r="T91" s="92"/>
      <c r="U91" s="92" t="s">
        <v>397</v>
      </c>
      <c r="V91" s="92"/>
      <c r="W91" s="92"/>
      <c r="X91" s="92" t="s">
        <v>398</v>
      </c>
      <c r="Y91" s="92"/>
      <c r="Z91" s="92"/>
    </row>
    <row r="92" spans="1:28" ht="30" customHeight="1" x14ac:dyDescent="0.25">
      <c r="A92" s="85"/>
      <c r="B92" s="86"/>
      <c r="C92" s="87"/>
      <c r="D92" s="95"/>
      <c r="E92" s="96"/>
      <c r="F92" s="6"/>
      <c r="G92" s="7"/>
      <c r="H92" s="8"/>
      <c r="I92" s="6" t="s">
        <v>373</v>
      </c>
      <c r="J92" s="7" t="s">
        <v>399</v>
      </c>
      <c r="K92" s="9" t="s">
        <v>376</v>
      </c>
      <c r="L92" s="6" t="s">
        <v>373</v>
      </c>
      <c r="M92" s="7" t="s">
        <v>399</v>
      </c>
      <c r="N92" s="9" t="s">
        <v>376</v>
      </c>
      <c r="O92" s="6" t="s">
        <v>373</v>
      </c>
      <c r="P92" s="7" t="s">
        <v>399</v>
      </c>
      <c r="Q92" s="9" t="s">
        <v>376</v>
      </c>
      <c r="R92" s="6" t="s">
        <v>373</v>
      </c>
      <c r="S92" s="7" t="s">
        <v>399</v>
      </c>
      <c r="T92" s="9" t="s">
        <v>376</v>
      </c>
      <c r="U92" s="6" t="s">
        <v>373</v>
      </c>
      <c r="V92" s="7" t="s">
        <v>399</v>
      </c>
      <c r="W92" s="9" t="s">
        <v>376</v>
      </c>
      <c r="X92" s="6" t="s">
        <v>373</v>
      </c>
      <c r="Y92" s="7" t="s">
        <v>399</v>
      </c>
      <c r="Z92" s="9" t="s">
        <v>376</v>
      </c>
    </row>
    <row r="93" spans="1:28" ht="30" customHeight="1" x14ac:dyDescent="0.25">
      <c r="A93" s="10" t="s">
        <v>38</v>
      </c>
      <c r="B93" s="10" t="s">
        <v>0</v>
      </c>
      <c r="C93" s="10" t="s">
        <v>39</v>
      </c>
      <c r="D93" s="10"/>
      <c r="E93" s="28"/>
      <c r="F93" s="11"/>
      <c r="G93" s="12"/>
      <c r="H93" s="13"/>
      <c r="I93" s="14"/>
      <c r="J93" s="15" t="s">
        <v>399</v>
      </c>
      <c r="K93" s="16"/>
      <c r="L93" s="14"/>
      <c r="M93" s="15" t="s">
        <v>399</v>
      </c>
      <c r="N93" s="16"/>
      <c r="O93" s="14"/>
      <c r="P93" s="15" t="s">
        <v>399</v>
      </c>
      <c r="Q93" s="16"/>
      <c r="R93" s="14"/>
      <c r="S93" s="15" t="s">
        <v>399</v>
      </c>
      <c r="T93" s="16"/>
      <c r="U93" s="14"/>
      <c r="V93" s="15" t="s">
        <v>399</v>
      </c>
      <c r="W93" s="16">
        <v>3</v>
      </c>
      <c r="X93" s="14"/>
      <c r="Y93" s="15" t="s">
        <v>399</v>
      </c>
      <c r="Z93" s="16"/>
    </row>
    <row r="94" spans="1:28" ht="30" customHeight="1" x14ac:dyDescent="0.25">
      <c r="A94" s="10" t="s">
        <v>87</v>
      </c>
      <c r="B94" s="10" t="s">
        <v>79</v>
      </c>
      <c r="C94" s="10" t="s">
        <v>19</v>
      </c>
      <c r="D94" s="10"/>
      <c r="E94" s="28"/>
      <c r="F94" s="14"/>
      <c r="G94" s="15"/>
      <c r="H94" s="17"/>
      <c r="I94" s="14"/>
      <c r="J94" s="15" t="s">
        <v>399</v>
      </c>
      <c r="K94" s="16"/>
      <c r="L94" s="14"/>
      <c r="M94" s="15" t="s">
        <v>399</v>
      </c>
      <c r="N94" s="16"/>
      <c r="O94" s="14"/>
      <c r="P94" s="15" t="s">
        <v>399</v>
      </c>
      <c r="Q94" s="16"/>
      <c r="R94" s="14"/>
      <c r="S94" s="15" t="s">
        <v>399</v>
      </c>
      <c r="T94" s="16"/>
      <c r="U94" s="14"/>
      <c r="V94" s="15" t="s">
        <v>399</v>
      </c>
      <c r="W94" s="16">
        <v>1</v>
      </c>
      <c r="X94" s="14"/>
      <c r="Y94" s="15" t="s">
        <v>399</v>
      </c>
      <c r="Z94" s="16"/>
    </row>
    <row r="95" spans="1:28" ht="30" customHeight="1" x14ac:dyDescent="0.25">
      <c r="A95" s="10" t="s">
        <v>120</v>
      </c>
      <c r="B95" s="10" t="s">
        <v>79</v>
      </c>
      <c r="C95" s="10" t="s">
        <v>54</v>
      </c>
      <c r="D95" s="10"/>
      <c r="E95" s="28"/>
      <c r="F95" s="14"/>
      <c r="G95" s="15"/>
      <c r="H95" s="17"/>
      <c r="I95" s="14"/>
      <c r="J95" s="15" t="s">
        <v>399</v>
      </c>
      <c r="K95" s="16"/>
      <c r="L95" s="14"/>
      <c r="M95" s="15" t="s">
        <v>399</v>
      </c>
      <c r="N95" s="16"/>
      <c r="O95" s="14"/>
      <c r="P95" s="15" t="s">
        <v>399</v>
      </c>
      <c r="Q95" s="16"/>
      <c r="R95" s="14"/>
      <c r="S95" s="15" t="s">
        <v>399</v>
      </c>
      <c r="T95" s="16"/>
      <c r="U95" s="14">
        <v>0</v>
      </c>
      <c r="V95" s="15" t="s">
        <v>399</v>
      </c>
      <c r="W95" s="16">
        <v>0</v>
      </c>
      <c r="X95" s="14"/>
      <c r="Y95" s="15" t="s">
        <v>399</v>
      </c>
      <c r="Z95" s="16"/>
    </row>
    <row r="96" spans="1:28" ht="30" customHeight="1" x14ac:dyDescent="0.25">
      <c r="A96" s="10" t="s">
        <v>146</v>
      </c>
      <c r="B96" s="10" t="s">
        <v>130</v>
      </c>
      <c r="C96" s="10" t="s">
        <v>68</v>
      </c>
      <c r="D96" s="10"/>
      <c r="E96" s="28"/>
      <c r="F96" s="14"/>
      <c r="G96" s="17"/>
      <c r="H96" s="17"/>
      <c r="I96" s="14"/>
      <c r="J96" s="17"/>
      <c r="K96" s="16"/>
      <c r="L96" s="14"/>
      <c r="M96" s="17"/>
      <c r="N96" s="16"/>
      <c r="O96" s="14"/>
      <c r="P96" s="17"/>
      <c r="Q96" s="16"/>
      <c r="R96" s="14"/>
      <c r="S96" s="17"/>
      <c r="T96" s="16"/>
      <c r="U96" s="14">
        <v>0</v>
      </c>
      <c r="V96" s="17"/>
      <c r="W96" s="16"/>
      <c r="X96" s="14"/>
      <c r="Y96" s="17"/>
      <c r="Z96" s="16"/>
    </row>
    <row r="97" spans="1:28" ht="30" customHeight="1" x14ac:dyDescent="0.25">
      <c r="A97" s="10" t="s">
        <v>163</v>
      </c>
      <c r="B97" s="10" t="s">
        <v>130</v>
      </c>
      <c r="C97" s="10" t="s">
        <v>37</v>
      </c>
      <c r="D97" s="10"/>
      <c r="E97" s="28"/>
      <c r="F97" s="14"/>
      <c r="G97" s="17"/>
      <c r="H97" s="17"/>
      <c r="I97" s="14"/>
      <c r="J97" s="17"/>
      <c r="K97" s="16"/>
      <c r="L97" s="14"/>
      <c r="M97" s="17"/>
      <c r="N97" s="16"/>
      <c r="O97" s="14"/>
      <c r="P97" s="17"/>
      <c r="Q97" s="16"/>
      <c r="R97" s="14"/>
      <c r="S97" s="17"/>
      <c r="T97" s="16"/>
      <c r="U97" s="14">
        <v>0</v>
      </c>
      <c r="V97" s="17"/>
      <c r="W97" s="16"/>
      <c r="X97" s="14"/>
      <c r="Y97" s="17"/>
      <c r="Z97" s="16"/>
    </row>
    <row r="98" spans="1:28" ht="30" customHeight="1" x14ac:dyDescent="0.25">
      <c r="A98" s="10" t="s">
        <v>180</v>
      </c>
      <c r="B98" s="10" t="s">
        <v>130</v>
      </c>
      <c r="C98" s="10" t="s">
        <v>73</v>
      </c>
      <c r="D98" s="10"/>
      <c r="E98" s="28"/>
      <c r="F98" s="14"/>
      <c r="G98" s="17"/>
      <c r="H98" s="17"/>
      <c r="I98" s="14"/>
      <c r="J98" s="17"/>
      <c r="K98" s="16"/>
      <c r="L98" s="14"/>
      <c r="M98" s="17"/>
      <c r="N98" s="16"/>
      <c r="O98" s="14"/>
      <c r="P98" s="17"/>
      <c r="Q98" s="16"/>
      <c r="R98" s="14"/>
      <c r="S98" s="17"/>
      <c r="T98" s="16"/>
      <c r="U98" s="14">
        <v>0</v>
      </c>
      <c r="V98" s="17"/>
      <c r="W98" s="16"/>
      <c r="X98" s="14"/>
      <c r="Y98" s="17"/>
      <c r="Z98" s="16"/>
    </row>
    <row r="99" spans="1:28" ht="30" customHeight="1" x14ac:dyDescent="0.25">
      <c r="A99" s="10" t="s">
        <v>208</v>
      </c>
      <c r="B99" s="10" t="s">
        <v>201</v>
      </c>
      <c r="C99" s="10" t="s">
        <v>64</v>
      </c>
      <c r="D99" s="10"/>
      <c r="E99" s="28"/>
      <c r="F99" s="14"/>
      <c r="G99" s="17"/>
      <c r="H99" s="17"/>
      <c r="I99" s="14"/>
      <c r="J99" s="17"/>
      <c r="K99" s="16"/>
      <c r="L99" s="14"/>
      <c r="M99" s="17"/>
      <c r="N99" s="16"/>
      <c r="O99" s="14"/>
      <c r="P99" s="17"/>
      <c r="Q99" s="16"/>
      <c r="R99" s="14"/>
      <c r="S99" s="17"/>
      <c r="T99" s="16"/>
      <c r="U99" s="14">
        <v>0</v>
      </c>
      <c r="V99" s="17"/>
      <c r="W99" s="16"/>
      <c r="X99" s="14"/>
      <c r="Y99" s="17"/>
      <c r="Z99" s="16"/>
    </row>
    <row r="100" spans="1:28" ht="30" customHeight="1" x14ac:dyDescent="0.25">
      <c r="A100" s="10" t="s">
        <v>236</v>
      </c>
      <c r="B100" s="10" t="s">
        <v>201</v>
      </c>
      <c r="C100" s="10" t="s">
        <v>52</v>
      </c>
      <c r="D100" s="10"/>
      <c r="E100" s="28"/>
      <c r="F100" s="14"/>
      <c r="G100" s="17"/>
      <c r="H100" s="17"/>
      <c r="I100" s="14"/>
      <c r="J100" s="17"/>
      <c r="K100" s="16"/>
      <c r="L100" s="14"/>
      <c r="M100" s="17"/>
      <c r="N100" s="16"/>
      <c r="O100" s="14"/>
      <c r="P100" s="17"/>
      <c r="Q100" s="16"/>
      <c r="R100" s="14"/>
      <c r="S100" s="17"/>
      <c r="T100" s="16"/>
      <c r="U100" s="14">
        <v>0</v>
      </c>
      <c r="V100" s="17"/>
      <c r="W100" s="16"/>
      <c r="X100" s="14"/>
      <c r="Y100" s="17"/>
      <c r="Z100" s="16"/>
    </row>
    <row r="101" spans="1:28" ht="30" customHeight="1" x14ac:dyDescent="0.25">
      <c r="A101" s="10" t="s">
        <v>239</v>
      </c>
      <c r="B101" s="10" t="s">
        <v>201</v>
      </c>
      <c r="C101" s="10" t="s">
        <v>76</v>
      </c>
      <c r="D101" s="10"/>
      <c r="E101" s="28"/>
      <c r="F101" s="14"/>
      <c r="G101" s="17"/>
      <c r="H101" s="17"/>
      <c r="I101" s="14"/>
      <c r="J101" s="17"/>
      <c r="K101" s="16"/>
      <c r="L101" s="14"/>
      <c r="M101" s="17"/>
      <c r="N101" s="16"/>
      <c r="O101" s="14"/>
      <c r="P101" s="17"/>
      <c r="Q101" s="16"/>
      <c r="R101" s="14"/>
      <c r="S101" s="17"/>
      <c r="T101" s="16"/>
      <c r="U101" s="14">
        <v>0</v>
      </c>
      <c r="V101" s="17"/>
      <c r="W101" s="16"/>
      <c r="X101" s="14"/>
      <c r="Y101" s="17"/>
      <c r="Z101" s="16"/>
    </row>
    <row r="102" spans="1:28" ht="30" customHeight="1" x14ac:dyDescent="0.25">
      <c r="A102" s="10" t="s">
        <v>245</v>
      </c>
      <c r="B102" s="10" t="s">
        <v>201</v>
      </c>
      <c r="C102" s="10" t="s">
        <v>22</v>
      </c>
      <c r="D102" s="10"/>
      <c r="E102" s="28"/>
      <c r="F102" s="14"/>
      <c r="G102" s="17"/>
      <c r="H102" s="17"/>
      <c r="I102" s="14"/>
      <c r="J102" s="17"/>
      <c r="K102" s="16"/>
      <c r="L102" s="14"/>
      <c r="M102" s="17"/>
      <c r="N102" s="16"/>
      <c r="O102" s="14"/>
      <c r="P102" s="17"/>
      <c r="Q102" s="16"/>
      <c r="R102" s="14"/>
      <c r="S102" s="17"/>
      <c r="T102" s="16"/>
      <c r="U102" s="14">
        <v>1</v>
      </c>
      <c r="V102" s="17"/>
      <c r="W102" s="16"/>
      <c r="X102" s="14"/>
      <c r="Y102" s="17"/>
      <c r="Z102" s="16"/>
    </row>
    <row r="103" spans="1:28" ht="30" customHeight="1" thickBot="1" x14ac:dyDescent="0.3">
      <c r="A103" s="29" t="s">
        <v>277</v>
      </c>
      <c r="B103" s="29" t="s">
        <v>201</v>
      </c>
      <c r="C103" s="29" t="s">
        <v>14</v>
      </c>
      <c r="D103" s="29"/>
      <c r="E103" s="28"/>
      <c r="F103" s="30"/>
      <c r="G103" s="19"/>
      <c r="H103" s="19"/>
      <c r="I103" s="30"/>
      <c r="J103" s="19"/>
      <c r="K103" s="31"/>
      <c r="L103" s="30"/>
      <c r="M103" s="19"/>
      <c r="N103" s="31"/>
      <c r="O103" s="30"/>
      <c r="P103" s="19"/>
      <c r="Q103" s="31"/>
      <c r="R103" s="30"/>
      <c r="S103" s="19"/>
      <c r="T103" s="31"/>
      <c r="U103" s="30">
        <v>0</v>
      </c>
      <c r="V103" s="19"/>
      <c r="W103" s="31"/>
      <c r="X103" s="30"/>
      <c r="Y103" s="19"/>
      <c r="Z103" s="31"/>
    </row>
    <row r="104" spans="1:28" ht="30" customHeight="1" thickTop="1" x14ac:dyDescent="0.25">
      <c r="A104" s="32" t="s">
        <v>31</v>
      </c>
      <c r="B104" s="32" t="s">
        <v>0</v>
      </c>
      <c r="C104" s="32" t="s">
        <v>32</v>
      </c>
      <c r="D104" s="32"/>
      <c r="E104" s="33"/>
      <c r="F104" s="34" t="str">
        <f>IF(SUM(F93:F103)=0,"",SUM(F93:F103))</f>
        <v/>
      </c>
      <c r="G104" s="35"/>
      <c r="H104" s="35"/>
      <c r="I104" s="34" t="str">
        <f>IF(SUM(I93:I103)=0,"",SUM(I93:I103))</f>
        <v/>
      </c>
      <c r="J104" s="35"/>
      <c r="K104" s="36"/>
      <c r="L104" s="34" t="str">
        <f>IF(SUM(L93:L103)=0,"",SUM(L93:L103))</f>
        <v/>
      </c>
      <c r="M104" s="35"/>
      <c r="N104" s="36"/>
      <c r="O104" s="34" t="str">
        <f>IF(SUM(O93:O103)=0,"",SUM(O93:O103))</f>
        <v/>
      </c>
      <c r="P104" s="35"/>
      <c r="Q104" s="36"/>
      <c r="R104" s="34" t="str">
        <f>IF(SUM(R93:R103)=0,"",SUM(R93:R103))</f>
        <v/>
      </c>
      <c r="S104" s="35"/>
      <c r="T104" s="36"/>
      <c r="U104" s="34">
        <f>IF(SUM(U93:U103)=0,"",SUM(U93:U103))</f>
        <v>1</v>
      </c>
      <c r="V104" s="35"/>
      <c r="W104" s="36"/>
      <c r="X104" s="34" t="str">
        <f>IF(SUM(X93:X103)=0,"",SUM(X93:X103))</f>
        <v/>
      </c>
      <c r="Y104" s="35"/>
      <c r="Z104" s="36"/>
      <c r="AA104" s="4">
        <f>SUM(F104:Z104)</f>
        <v>1</v>
      </c>
    </row>
    <row r="105" spans="1:28" ht="30" customHeight="1" x14ac:dyDescent="0.25">
      <c r="A105" s="23" t="s">
        <v>104</v>
      </c>
      <c r="B105" s="23" t="s">
        <v>79</v>
      </c>
      <c r="C105" s="23" t="s">
        <v>8</v>
      </c>
      <c r="D105" s="23"/>
      <c r="E105" s="24"/>
      <c r="F105" s="14"/>
      <c r="G105" s="17"/>
      <c r="H105" s="17" t="str">
        <f>IF(SUM(H93:H95)=0,"",SUM(H93:H95))</f>
        <v/>
      </c>
      <c r="I105" s="14"/>
      <c r="J105" s="17"/>
      <c r="K105" s="17" t="str">
        <f>IF(SUM(K93:K95)=0,"",SUM(K93:K95))</f>
        <v/>
      </c>
      <c r="L105" s="14"/>
      <c r="M105" s="17"/>
      <c r="N105" s="17" t="str">
        <f>IF(SUM(N93:N95)=0,"",SUM(N93:N95))</f>
        <v/>
      </c>
      <c r="O105" s="14"/>
      <c r="P105" s="17"/>
      <c r="Q105" s="17" t="str">
        <f>IF(SUM(Q93:Q95)=0,"",SUM(Q93:Q95))</f>
        <v/>
      </c>
      <c r="R105" s="14"/>
      <c r="S105" s="17"/>
      <c r="T105" s="17" t="str">
        <f>IF(SUM(T93:T95)=0,"",SUM(T93:T95))</f>
        <v/>
      </c>
      <c r="U105" s="14"/>
      <c r="V105" s="17"/>
      <c r="W105" s="17">
        <f>IF(SUM(W93:W95)=0,"",SUM(W93:W95))</f>
        <v>4</v>
      </c>
      <c r="X105" s="14"/>
      <c r="Y105" s="17"/>
      <c r="Z105" s="17" t="str">
        <f>IF(SUM(Z93:Z95)=0,"",SUM(Z93:Z95))</f>
        <v/>
      </c>
      <c r="AA105" s="4">
        <f>SUM(F105:Z105)</f>
        <v>4</v>
      </c>
      <c r="AB105" s="5">
        <f>INT(SUM(F105:Z105)/3)</f>
        <v>1</v>
      </c>
    </row>
    <row r="106" spans="1:28" ht="30" customHeight="1" thickBot="1" x14ac:dyDescent="0.3">
      <c r="A106" s="23" t="s">
        <v>106</v>
      </c>
      <c r="B106" s="23" t="s">
        <v>79</v>
      </c>
      <c r="C106" s="23" t="s">
        <v>71</v>
      </c>
      <c r="D106" s="23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4"/>
    </row>
    <row r="107" spans="1:28" ht="30" customHeight="1" x14ac:dyDescent="0.25">
      <c r="A107" s="23" t="s">
        <v>135</v>
      </c>
      <c r="B107" s="23" t="s">
        <v>130</v>
      </c>
      <c r="C107" s="23" t="s">
        <v>64</v>
      </c>
      <c r="D107" s="23"/>
      <c r="E107" s="20"/>
      <c r="F107" s="72">
        <f>IF((AA104-AB105)&lt;0,0,AA104-AB105)</f>
        <v>0</v>
      </c>
      <c r="G107" s="73"/>
      <c r="H107" s="74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4"/>
    </row>
    <row r="108" spans="1:28" ht="30" customHeight="1" thickBot="1" x14ac:dyDescent="0.3">
      <c r="A108" s="23" t="s">
        <v>138</v>
      </c>
      <c r="B108" s="23" t="s">
        <v>130</v>
      </c>
      <c r="C108" s="23" t="s">
        <v>76</v>
      </c>
      <c r="D108" s="23"/>
      <c r="E108" s="20"/>
      <c r="F108" s="75"/>
      <c r="G108" s="76"/>
      <c r="H108" s="77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4"/>
    </row>
    <row r="109" spans="1:28" ht="30" customHeight="1" x14ac:dyDescent="0.25">
      <c r="A109" s="23" t="s">
        <v>203</v>
      </c>
      <c r="B109" s="23" t="s">
        <v>201</v>
      </c>
      <c r="C109" s="23" t="s">
        <v>52</v>
      </c>
      <c r="D109" s="23"/>
      <c r="E109" s="20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8" ht="30" customHeight="1" x14ac:dyDescent="0.25">
      <c r="A110" s="23" t="s">
        <v>261</v>
      </c>
      <c r="B110" s="23" t="s">
        <v>201</v>
      </c>
      <c r="C110" s="23" t="s">
        <v>73</v>
      </c>
      <c r="D110" s="23"/>
      <c r="E110" s="20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8" ht="50.1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8" ht="24.95" customHeight="1" x14ac:dyDescent="0.25">
      <c r="A112" s="82" t="s">
        <v>346</v>
      </c>
      <c r="B112" s="83"/>
      <c r="C112" s="84"/>
      <c r="D112" s="93" t="s">
        <v>407</v>
      </c>
      <c r="E112" s="94"/>
      <c r="F112" s="92"/>
      <c r="G112" s="92"/>
      <c r="H112" s="92"/>
      <c r="I112" s="92" t="s">
        <v>393</v>
      </c>
      <c r="J112" s="92"/>
      <c r="K112" s="92"/>
      <c r="L112" s="92" t="s">
        <v>394</v>
      </c>
      <c r="M112" s="92"/>
      <c r="N112" s="92"/>
      <c r="O112" s="92" t="s">
        <v>395</v>
      </c>
      <c r="P112" s="92"/>
      <c r="Q112" s="92"/>
      <c r="R112" s="92" t="s">
        <v>396</v>
      </c>
      <c r="S112" s="92"/>
      <c r="T112" s="92"/>
      <c r="U112" s="92" t="s">
        <v>397</v>
      </c>
      <c r="V112" s="92"/>
      <c r="W112" s="92"/>
      <c r="X112" s="92" t="s">
        <v>398</v>
      </c>
      <c r="Y112" s="92"/>
      <c r="Z112" s="92"/>
    </row>
    <row r="113" spans="1:28" ht="24.95" customHeight="1" x14ac:dyDescent="0.25">
      <c r="A113" s="85"/>
      <c r="B113" s="86"/>
      <c r="C113" s="87"/>
      <c r="D113" s="95"/>
      <c r="E113" s="96"/>
      <c r="F113" s="6"/>
      <c r="G113" s="7"/>
      <c r="H113" s="8"/>
      <c r="I113" s="6" t="s">
        <v>373</v>
      </c>
      <c r="J113" s="7" t="s">
        <v>399</v>
      </c>
      <c r="K113" s="9" t="s">
        <v>376</v>
      </c>
      <c r="L113" s="6" t="s">
        <v>373</v>
      </c>
      <c r="M113" s="7" t="s">
        <v>399</v>
      </c>
      <c r="N113" s="9" t="s">
        <v>376</v>
      </c>
      <c r="O113" s="6" t="s">
        <v>373</v>
      </c>
      <c r="P113" s="7" t="s">
        <v>399</v>
      </c>
      <c r="Q113" s="9" t="s">
        <v>376</v>
      </c>
      <c r="R113" s="6" t="s">
        <v>373</v>
      </c>
      <c r="S113" s="7" t="s">
        <v>399</v>
      </c>
      <c r="T113" s="9" t="s">
        <v>376</v>
      </c>
      <c r="U113" s="6" t="s">
        <v>373</v>
      </c>
      <c r="V113" s="7" t="s">
        <v>399</v>
      </c>
      <c r="W113" s="9" t="s">
        <v>376</v>
      </c>
      <c r="X113" s="6" t="s">
        <v>373</v>
      </c>
      <c r="Y113" s="7" t="s">
        <v>399</v>
      </c>
      <c r="Z113" s="9" t="s">
        <v>376</v>
      </c>
    </row>
    <row r="114" spans="1:28" ht="30" customHeight="1" x14ac:dyDescent="0.25">
      <c r="A114" s="10" t="s">
        <v>10</v>
      </c>
      <c r="B114" s="10" t="s">
        <v>0</v>
      </c>
      <c r="C114" s="10" t="s">
        <v>11</v>
      </c>
      <c r="D114" s="22"/>
      <c r="E114" s="28"/>
      <c r="F114" s="11"/>
      <c r="G114" s="12"/>
      <c r="H114" s="13"/>
      <c r="I114" s="14"/>
      <c r="J114" s="15" t="s">
        <v>399</v>
      </c>
      <c r="K114" s="16"/>
      <c r="L114" s="14"/>
      <c r="M114" s="15" t="s">
        <v>399</v>
      </c>
      <c r="N114" s="16"/>
      <c r="O114" s="14"/>
      <c r="P114" s="15" t="s">
        <v>399</v>
      </c>
      <c r="Q114" s="16"/>
      <c r="R114" s="14"/>
      <c r="S114" s="15" t="s">
        <v>399</v>
      </c>
      <c r="T114" s="16"/>
      <c r="U114" s="14"/>
      <c r="V114" s="15" t="s">
        <v>399</v>
      </c>
      <c r="W114" s="16">
        <v>0</v>
      </c>
      <c r="X114" s="14"/>
      <c r="Y114" s="15" t="s">
        <v>399</v>
      </c>
      <c r="Z114" s="16"/>
    </row>
    <row r="115" spans="1:28" ht="30" customHeight="1" x14ac:dyDescent="0.25">
      <c r="A115" s="10" t="s">
        <v>108</v>
      </c>
      <c r="B115" s="10" t="s">
        <v>79</v>
      </c>
      <c r="C115" s="10" t="s">
        <v>76</v>
      </c>
      <c r="D115" s="22"/>
      <c r="E115" s="28"/>
      <c r="F115" s="14"/>
      <c r="G115" s="15"/>
      <c r="H115" s="17"/>
      <c r="I115" s="14"/>
      <c r="J115" s="15" t="s">
        <v>399</v>
      </c>
      <c r="K115" s="16"/>
      <c r="L115" s="14"/>
      <c r="M115" s="15" t="s">
        <v>399</v>
      </c>
      <c r="N115" s="16"/>
      <c r="O115" s="14"/>
      <c r="P115" s="15" t="s">
        <v>399</v>
      </c>
      <c r="Q115" s="16"/>
      <c r="R115" s="14"/>
      <c r="S115" s="15" t="s">
        <v>399</v>
      </c>
      <c r="T115" s="16"/>
      <c r="U115" s="14">
        <v>0</v>
      </c>
      <c r="V115" s="15" t="s">
        <v>399</v>
      </c>
      <c r="W115" s="16">
        <v>2</v>
      </c>
      <c r="X115" s="14"/>
      <c r="Y115" s="15" t="s">
        <v>399</v>
      </c>
      <c r="Z115" s="16"/>
    </row>
    <row r="116" spans="1:28" ht="30" customHeight="1" x14ac:dyDescent="0.25">
      <c r="A116" s="10" t="s">
        <v>128</v>
      </c>
      <c r="B116" s="10" t="s">
        <v>79</v>
      </c>
      <c r="C116" s="10" t="s">
        <v>68</v>
      </c>
      <c r="D116" s="22"/>
      <c r="E116" s="28"/>
      <c r="F116" s="14"/>
      <c r="G116" s="15"/>
      <c r="H116" s="17"/>
      <c r="I116" s="14"/>
      <c r="J116" s="15" t="s">
        <v>399</v>
      </c>
      <c r="K116" s="16"/>
      <c r="L116" s="14"/>
      <c r="M116" s="15" t="s">
        <v>399</v>
      </c>
      <c r="N116" s="16"/>
      <c r="O116" s="14"/>
      <c r="P116" s="15" t="s">
        <v>399</v>
      </c>
      <c r="Q116" s="16"/>
      <c r="R116" s="14"/>
      <c r="S116" s="15" t="s">
        <v>399</v>
      </c>
      <c r="T116" s="16"/>
      <c r="U116" s="14"/>
      <c r="V116" s="15" t="s">
        <v>399</v>
      </c>
      <c r="W116" s="16"/>
      <c r="X116" s="14"/>
      <c r="Y116" s="15" t="s">
        <v>399</v>
      </c>
      <c r="Z116" s="16">
        <v>1</v>
      </c>
    </row>
    <row r="117" spans="1:28" ht="30" customHeight="1" x14ac:dyDescent="0.25">
      <c r="A117" s="10" t="s">
        <v>157</v>
      </c>
      <c r="B117" s="10" t="s">
        <v>130</v>
      </c>
      <c r="C117" s="10" t="s">
        <v>52</v>
      </c>
      <c r="D117" s="22"/>
      <c r="E117" s="28"/>
      <c r="F117" s="14"/>
      <c r="G117" s="17"/>
      <c r="H117" s="17"/>
      <c r="I117" s="14"/>
      <c r="J117" s="17"/>
      <c r="K117" s="16"/>
      <c r="L117" s="14"/>
      <c r="M117" s="17"/>
      <c r="N117" s="16"/>
      <c r="O117" s="14"/>
      <c r="P117" s="17"/>
      <c r="Q117" s="16"/>
      <c r="R117" s="14"/>
      <c r="S117" s="17"/>
      <c r="T117" s="16"/>
      <c r="U117" s="14">
        <v>0</v>
      </c>
      <c r="V117" s="17"/>
      <c r="W117" s="16"/>
      <c r="X117" s="14"/>
      <c r="Y117" s="17"/>
      <c r="Z117" s="16"/>
    </row>
    <row r="118" spans="1:28" ht="30" customHeight="1" x14ac:dyDescent="0.25">
      <c r="A118" s="10" t="s">
        <v>170</v>
      </c>
      <c r="B118" s="10" t="s">
        <v>130</v>
      </c>
      <c r="C118" s="10" t="s">
        <v>62</v>
      </c>
      <c r="D118" s="22"/>
      <c r="E118" s="28"/>
      <c r="F118" s="14"/>
      <c r="G118" s="17"/>
      <c r="H118" s="17"/>
      <c r="I118" s="14"/>
      <c r="J118" s="17"/>
      <c r="K118" s="16"/>
      <c r="L118" s="14"/>
      <c r="M118" s="17"/>
      <c r="N118" s="16"/>
      <c r="O118" s="14"/>
      <c r="P118" s="17"/>
      <c r="Q118" s="16"/>
      <c r="R118" s="14"/>
      <c r="S118" s="17"/>
      <c r="T118" s="16"/>
      <c r="U118" s="14">
        <v>0</v>
      </c>
      <c r="V118" s="17"/>
      <c r="W118" s="16"/>
      <c r="X118" s="14"/>
      <c r="Y118" s="17"/>
      <c r="Z118" s="16"/>
    </row>
    <row r="119" spans="1:28" ht="30" customHeight="1" x14ac:dyDescent="0.25">
      <c r="A119" s="10" t="s">
        <v>196</v>
      </c>
      <c r="B119" s="10" t="s">
        <v>130</v>
      </c>
      <c r="C119" s="10" t="s">
        <v>60</v>
      </c>
      <c r="D119" s="22"/>
      <c r="E119" s="28"/>
      <c r="F119" s="14"/>
      <c r="G119" s="17"/>
      <c r="H119" s="17"/>
      <c r="I119" s="14"/>
      <c r="J119" s="17"/>
      <c r="K119" s="16"/>
      <c r="L119" s="14"/>
      <c r="M119" s="17"/>
      <c r="N119" s="16"/>
      <c r="O119" s="14"/>
      <c r="P119" s="17"/>
      <c r="Q119" s="16"/>
      <c r="R119" s="14"/>
      <c r="S119" s="17"/>
      <c r="T119" s="16"/>
      <c r="U119" s="14">
        <v>0</v>
      </c>
      <c r="V119" s="17"/>
      <c r="W119" s="16"/>
      <c r="X119" s="14"/>
      <c r="Y119" s="17"/>
      <c r="Z119" s="16"/>
    </row>
    <row r="120" spans="1:28" ht="30" customHeight="1" x14ac:dyDescent="0.25">
      <c r="A120" s="10" t="s">
        <v>224</v>
      </c>
      <c r="B120" s="10" t="s">
        <v>201</v>
      </c>
      <c r="C120" s="10" t="s">
        <v>76</v>
      </c>
      <c r="D120" s="22"/>
      <c r="E120" s="28"/>
      <c r="F120" s="14"/>
      <c r="G120" s="17"/>
      <c r="H120" s="17"/>
      <c r="I120" s="14"/>
      <c r="J120" s="17"/>
      <c r="K120" s="16"/>
      <c r="L120" s="14"/>
      <c r="M120" s="17"/>
      <c r="N120" s="16"/>
      <c r="O120" s="14"/>
      <c r="P120" s="17"/>
      <c r="Q120" s="16"/>
      <c r="R120" s="14"/>
      <c r="S120" s="17"/>
      <c r="T120" s="16"/>
      <c r="U120" s="14">
        <v>0</v>
      </c>
      <c r="V120" s="17"/>
      <c r="W120" s="16"/>
      <c r="X120" s="14"/>
      <c r="Y120" s="17"/>
      <c r="Z120" s="16"/>
    </row>
    <row r="121" spans="1:28" ht="30" customHeight="1" x14ac:dyDescent="0.25">
      <c r="A121" s="10" t="s">
        <v>232</v>
      </c>
      <c r="B121" s="10" t="s">
        <v>201</v>
      </c>
      <c r="C121" s="10" t="s">
        <v>190</v>
      </c>
      <c r="D121" s="22"/>
      <c r="E121" s="28"/>
      <c r="F121" s="14"/>
      <c r="G121" s="17"/>
      <c r="H121" s="17"/>
      <c r="I121" s="14"/>
      <c r="J121" s="17"/>
      <c r="K121" s="16"/>
      <c r="L121" s="14"/>
      <c r="M121" s="17"/>
      <c r="N121" s="16"/>
      <c r="O121" s="14"/>
      <c r="P121" s="17"/>
      <c r="Q121" s="16"/>
      <c r="R121" s="14"/>
      <c r="S121" s="17"/>
      <c r="T121" s="16"/>
      <c r="U121" s="14">
        <v>1</v>
      </c>
      <c r="V121" s="17"/>
      <c r="W121" s="16"/>
      <c r="X121" s="14"/>
      <c r="Y121" s="17"/>
      <c r="Z121" s="16"/>
    </row>
    <row r="122" spans="1:28" ht="30" customHeight="1" x14ac:dyDescent="0.25">
      <c r="A122" s="10" t="s">
        <v>233</v>
      </c>
      <c r="B122" s="10" t="s">
        <v>201</v>
      </c>
      <c r="C122" s="10" t="s">
        <v>76</v>
      </c>
      <c r="D122" s="22"/>
      <c r="E122" s="28"/>
      <c r="F122" s="14"/>
      <c r="G122" s="17"/>
      <c r="H122" s="17"/>
      <c r="I122" s="14"/>
      <c r="J122" s="17"/>
      <c r="K122" s="16"/>
      <c r="L122" s="14"/>
      <c r="M122" s="17"/>
      <c r="N122" s="16"/>
      <c r="O122" s="14"/>
      <c r="P122" s="17"/>
      <c r="Q122" s="16"/>
      <c r="R122" s="14"/>
      <c r="S122" s="17"/>
      <c r="T122" s="16"/>
      <c r="U122" s="14">
        <v>0</v>
      </c>
      <c r="V122" s="17"/>
      <c r="W122" s="16"/>
      <c r="X122" s="14"/>
      <c r="Y122" s="17"/>
      <c r="Z122" s="16"/>
    </row>
    <row r="123" spans="1:28" ht="30" customHeight="1" x14ac:dyDescent="0.25">
      <c r="A123" s="10" t="s">
        <v>234</v>
      </c>
      <c r="B123" s="10" t="s">
        <v>201</v>
      </c>
      <c r="C123" s="10" t="s">
        <v>22</v>
      </c>
      <c r="D123" s="22"/>
      <c r="E123" s="28"/>
      <c r="F123" s="14"/>
      <c r="G123" s="17"/>
      <c r="H123" s="17"/>
      <c r="I123" s="14"/>
      <c r="J123" s="17"/>
      <c r="K123" s="16"/>
      <c r="L123" s="14"/>
      <c r="M123" s="17"/>
      <c r="N123" s="16"/>
      <c r="O123" s="14"/>
      <c r="P123" s="17"/>
      <c r="Q123" s="16"/>
      <c r="R123" s="14"/>
      <c r="S123" s="17"/>
      <c r="T123" s="16"/>
      <c r="U123" s="14">
        <v>0</v>
      </c>
      <c r="V123" s="17"/>
      <c r="W123" s="16"/>
      <c r="X123" s="14"/>
      <c r="Y123" s="17"/>
      <c r="Z123" s="16"/>
    </row>
    <row r="124" spans="1:28" ht="30" customHeight="1" thickBot="1" x14ac:dyDescent="0.3">
      <c r="A124" s="29" t="s">
        <v>302</v>
      </c>
      <c r="B124" s="29" t="s">
        <v>201</v>
      </c>
      <c r="C124" s="29" t="s">
        <v>266</v>
      </c>
      <c r="D124" s="37"/>
      <c r="E124" s="28"/>
      <c r="F124" s="30"/>
      <c r="G124" s="19"/>
      <c r="H124" s="19"/>
      <c r="I124" s="30"/>
      <c r="J124" s="19"/>
      <c r="K124" s="31"/>
      <c r="L124" s="30"/>
      <c r="M124" s="19"/>
      <c r="N124" s="31"/>
      <c r="O124" s="30"/>
      <c r="P124" s="19"/>
      <c r="Q124" s="31"/>
      <c r="R124" s="30"/>
      <c r="S124" s="19"/>
      <c r="T124" s="31"/>
      <c r="U124" s="30">
        <v>0</v>
      </c>
      <c r="V124" s="19"/>
      <c r="W124" s="31"/>
      <c r="X124" s="30"/>
      <c r="Y124" s="19"/>
      <c r="Z124" s="31"/>
    </row>
    <row r="125" spans="1:28" ht="30" customHeight="1" thickTop="1" x14ac:dyDescent="0.25">
      <c r="A125" s="32" t="s">
        <v>16</v>
      </c>
      <c r="B125" s="32" t="s">
        <v>0</v>
      </c>
      <c r="C125" s="32" t="s">
        <v>17</v>
      </c>
      <c r="D125" s="38"/>
      <c r="E125" s="39" t="s">
        <v>373</v>
      </c>
      <c r="F125" s="34" t="str">
        <f>IF(SUM(F114:F124)=0,"",SUM(F114:F124))</f>
        <v/>
      </c>
      <c r="G125" s="35"/>
      <c r="H125" s="35"/>
      <c r="I125" s="34" t="str">
        <f>IF(SUM(I114:I124)=0,"",SUM(I114:I124))</f>
        <v/>
      </c>
      <c r="J125" s="35"/>
      <c r="K125" s="36"/>
      <c r="L125" s="34" t="str">
        <f>IF(SUM(L114:L124)=0,"",SUM(L114:L124))</f>
        <v/>
      </c>
      <c r="M125" s="35"/>
      <c r="N125" s="36"/>
      <c r="O125" s="34" t="str">
        <f>IF(SUM(O114:O124)=0,"",SUM(O114:O124))</f>
        <v/>
      </c>
      <c r="P125" s="35"/>
      <c r="Q125" s="36"/>
      <c r="R125" s="34" t="str">
        <f>IF(SUM(R114:R124)=0,"",SUM(R114:R124))</f>
        <v/>
      </c>
      <c r="S125" s="35"/>
      <c r="T125" s="36"/>
      <c r="U125" s="34">
        <f>IF(SUM(U114:U124)=0,"",SUM(U114:U124))</f>
        <v>1</v>
      </c>
      <c r="V125" s="35"/>
      <c r="W125" s="36"/>
      <c r="X125" s="34" t="str">
        <f>IF(SUM(X114:X124)=0,"",SUM(X114:X124))</f>
        <v/>
      </c>
      <c r="Y125" s="35"/>
      <c r="Z125" s="36"/>
      <c r="AA125" s="4">
        <f>SUM(F125:Z125)</f>
        <v>1</v>
      </c>
    </row>
    <row r="126" spans="1:28" ht="30" customHeight="1" x14ac:dyDescent="0.25">
      <c r="A126" s="23" t="s">
        <v>84</v>
      </c>
      <c r="B126" s="23" t="s">
        <v>79</v>
      </c>
      <c r="C126" s="23" t="s">
        <v>64</v>
      </c>
      <c r="D126" s="25"/>
      <c r="E126" s="27" t="s">
        <v>376</v>
      </c>
      <c r="F126" s="14"/>
      <c r="G126" s="17"/>
      <c r="H126" s="17" t="str">
        <f>IF(SUM(H114:H116)=0,"",SUM(H114:H116))</f>
        <v/>
      </c>
      <c r="I126" s="14"/>
      <c r="J126" s="17"/>
      <c r="K126" s="17" t="str">
        <f>IF(SUM(K114:K116)=0,"",SUM(K114:K116))</f>
        <v/>
      </c>
      <c r="L126" s="14"/>
      <c r="M126" s="17"/>
      <c r="N126" s="17" t="str">
        <f>IF(SUM(N114:N116)=0,"",SUM(N114:N116))</f>
        <v/>
      </c>
      <c r="O126" s="14"/>
      <c r="P126" s="17"/>
      <c r="Q126" s="17" t="str">
        <f>IF(SUM(Q114:Q116)=0,"",SUM(Q114:Q116))</f>
        <v/>
      </c>
      <c r="R126" s="14"/>
      <c r="S126" s="17"/>
      <c r="T126" s="17" t="str">
        <f>IF(SUM(T114:T116)=0,"",SUM(T114:T116))</f>
        <v/>
      </c>
      <c r="U126" s="14"/>
      <c r="V126" s="17"/>
      <c r="W126" s="17">
        <f>IF(SUM(W114:W116)=0,"",SUM(W114:W116))</f>
        <v>2</v>
      </c>
      <c r="X126" s="14"/>
      <c r="Y126" s="17"/>
      <c r="Z126" s="17">
        <f>IF(SUM(Z114:Z116)=0,"",SUM(Z114:Z116))</f>
        <v>1</v>
      </c>
      <c r="AA126" s="4">
        <f>SUM(F126:Z126)</f>
        <v>3</v>
      </c>
      <c r="AB126" s="5">
        <f>INT(SUM(F126:Z126)/3)</f>
        <v>1</v>
      </c>
    </row>
    <row r="127" spans="1:28" ht="30" customHeight="1" thickBot="1" x14ac:dyDescent="0.3">
      <c r="A127" s="23" t="s">
        <v>126</v>
      </c>
      <c r="B127" s="23" t="s">
        <v>79</v>
      </c>
      <c r="C127" s="23" t="s">
        <v>22</v>
      </c>
      <c r="D127" s="26"/>
      <c r="E127" s="18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4"/>
    </row>
    <row r="128" spans="1:28" ht="30" customHeight="1" x14ac:dyDescent="0.25">
      <c r="A128" s="23" t="s">
        <v>205</v>
      </c>
      <c r="B128" s="23" t="s">
        <v>201</v>
      </c>
      <c r="C128" s="23" t="s">
        <v>206</v>
      </c>
      <c r="D128" s="26"/>
      <c r="E128" s="20"/>
      <c r="F128" s="72">
        <f>IF((AA125-AB126),0,AA125-AB126)</f>
        <v>0</v>
      </c>
      <c r="G128" s="73"/>
      <c r="H128" s="74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"/>
    </row>
    <row r="129" spans="1:27" ht="30" customHeight="1" thickBot="1" x14ac:dyDescent="0.3">
      <c r="A129" s="23" t="s">
        <v>207</v>
      </c>
      <c r="B129" s="23" t="s">
        <v>201</v>
      </c>
      <c r="C129" s="23" t="s">
        <v>145</v>
      </c>
      <c r="D129" s="26"/>
      <c r="E129" s="20"/>
      <c r="F129" s="75"/>
      <c r="G129" s="76"/>
      <c r="H129" s="77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4"/>
    </row>
    <row r="130" spans="1:27" ht="30" customHeight="1" x14ac:dyDescent="0.25">
      <c r="A130" s="23" t="s">
        <v>294</v>
      </c>
      <c r="B130" s="23" t="s">
        <v>201</v>
      </c>
      <c r="C130" s="23" t="s">
        <v>5</v>
      </c>
      <c r="D130" s="26"/>
      <c r="E130" s="20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7" ht="30" customHeight="1" x14ac:dyDescent="0.25">
      <c r="A131" s="23" t="s">
        <v>301</v>
      </c>
      <c r="B131" s="23" t="s">
        <v>201</v>
      </c>
      <c r="C131" s="23" t="s">
        <v>2</v>
      </c>
      <c r="D131" s="26"/>
      <c r="E131" s="20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7" ht="30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7" ht="50.1" customHeight="1" x14ac:dyDescent="0.25">
      <c r="A133" s="81" t="s">
        <v>401</v>
      </c>
      <c r="B133" s="81"/>
      <c r="C133" s="81"/>
      <c r="D133" s="81" t="s">
        <v>400</v>
      </c>
      <c r="E133" s="81"/>
      <c r="F133" s="81"/>
      <c r="G133" s="81"/>
      <c r="H133" s="81"/>
      <c r="I133" s="81" t="s">
        <v>402</v>
      </c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7" ht="24.9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7" ht="24.95" customHeight="1" x14ac:dyDescent="0.25">
      <c r="A135" s="82" t="s">
        <v>336</v>
      </c>
      <c r="B135" s="83"/>
      <c r="C135" s="84"/>
      <c r="D135" s="93" t="s">
        <v>408</v>
      </c>
      <c r="E135" s="94"/>
      <c r="F135" s="92"/>
      <c r="G135" s="92"/>
      <c r="H135" s="92"/>
      <c r="I135" s="92" t="s">
        <v>393</v>
      </c>
      <c r="J135" s="92"/>
      <c r="K135" s="92"/>
      <c r="L135" s="92" t="s">
        <v>394</v>
      </c>
      <c r="M135" s="92"/>
      <c r="N135" s="92"/>
      <c r="O135" s="92" t="s">
        <v>395</v>
      </c>
      <c r="P135" s="92"/>
      <c r="Q135" s="92"/>
      <c r="R135" s="92" t="s">
        <v>396</v>
      </c>
      <c r="S135" s="92"/>
      <c r="T135" s="92"/>
      <c r="U135" s="92" t="s">
        <v>397</v>
      </c>
      <c r="V135" s="92"/>
      <c r="W135" s="92"/>
      <c r="X135" s="92" t="s">
        <v>398</v>
      </c>
      <c r="Y135" s="92"/>
      <c r="Z135" s="92"/>
    </row>
    <row r="136" spans="1:27" ht="24.95" customHeight="1" x14ac:dyDescent="0.25">
      <c r="A136" s="85"/>
      <c r="B136" s="86"/>
      <c r="C136" s="87"/>
      <c r="D136" s="95"/>
      <c r="E136" s="96"/>
      <c r="F136" s="6"/>
      <c r="G136" s="7"/>
      <c r="H136" s="8"/>
      <c r="I136" s="6" t="s">
        <v>373</v>
      </c>
      <c r="J136" s="7" t="s">
        <v>399</v>
      </c>
      <c r="K136" s="9" t="s">
        <v>376</v>
      </c>
      <c r="L136" s="6" t="s">
        <v>373</v>
      </c>
      <c r="M136" s="7" t="s">
        <v>399</v>
      </c>
      <c r="N136" s="9" t="s">
        <v>376</v>
      </c>
      <c r="O136" s="6" t="s">
        <v>373</v>
      </c>
      <c r="P136" s="7" t="s">
        <v>399</v>
      </c>
      <c r="Q136" s="9" t="s">
        <v>376</v>
      </c>
      <c r="R136" s="6" t="s">
        <v>373</v>
      </c>
      <c r="S136" s="7" t="s">
        <v>399</v>
      </c>
      <c r="T136" s="9" t="s">
        <v>376</v>
      </c>
      <c r="U136" s="6" t="s">
        <v>373</v>
      </c>
      <c r="V136" s="7" t="s">
        <v>399</v>
      </c>
      <c r="W136" s="9" t="s">
        <v>376</v>
      </c>
      <c r="X136" s="6" t="s">
        <v>373</v>
      </c>
      <c r="Y136" s="7" t="s">
        <v>399</v>
      </c>
      <c r="Z136" s="9" t="s">
        <v>376</v>
      </c>
    </row>
    <row r="137" spans="1:27" ht="30" customHeight="1" x14ac:dyDescent="0.25">
      <c r="A137" s="10" t="s">
        <v>36</v>
      </c>
      <c r="B137" s="10" t="s">
        <v>0</v>
      </c>
      <c r="C137" s="10" t="s">
        <v>37</v>
      </c>
      <c r="D137" s="10"/>
      <c r="E137" s="28"/>
      <c r="F137" s="11"/>
      <c r="G137" s="12"/>
      <c r="H137" s="13"/>
      <c r="I137" s="14"/>
      <c r="J137" s="15" t="s">
        <v>399</v>
      </c>
      <c r="K137" s="16"/>
      <c r="L137" s="14"/>
      <c r="M137" s="15" t="s">
        <v>399</v>
      </c>
      <c r="N137" s="16"/>
      <c r="O137" s="14"/>
      <c r="P137" s="15" t="s">
        <v>399</v>
      </c>
      <c r="Q137" s="16"/>
      <c r="R137" s="14"/>
      <c r="S137" s="15" t="s">
        <v>399</v>
      </c>
      <c r="T137" s="16"/>
      <c r="U137" s="14"/>
      <c r="V137" s="15" t="s">
        <v>399</v>
      </c>
      <c r="W137" s="16">
        <v>0</v>
      </c>
      <c r="X137" s="14"/>
      <c r="Y137" s="15" t="s">
        <v>399</v>
      </c>
      <c r="Z137" s="16"/>
    </row>
    <row r="138" spans="1:27" ht="30" customHeight="1" x14ac:dyDescent="0.25">
      <c r="A138" s="10" t="s">
        <v>80</v>
      </c>
      <c r="B138" s="10" t="s">
        <v>79</v>
      </c>
      <c r="C138" s="10" t="s">
        <v>25</v>
      </c>
      <c r="D138" s="10"/>
      <c r="E138" s="28"/>
      <c r="F138" s="14"/>
      <c r="G138" s="15"/>
      <c r="H138" s="17"/>
      <c r="I138" s="14"/>
      <c r="J138" s="15" t="s">
        <v>399</v>
      </c>
      <c r="K138" s="16"/>
      <c r="L138" s="14"/>
      <c r="M138" s="15" t="s">
        <v>399</v>
      </c>
      <c r="N138" s="16"/>
      <c r="O138" s="14"/>
      <c r="P138" s="15" t="s">
        <v>399</v>
      </c>
      <c r="Q138" s="16"/>
      <c r="R138" s="14"/>
      <c r="S138" s="15" t="s">
        <v>399</v>
      </c>
      <c r="T138" s="16"/>
      <c r="U138" s="14">
        <v>1</v>
      </c>
      <c r="V138" s="15" t="s">
        <v>399</v>
      </c>
      <c r="W138" s="16">
        <v>2</v>
      </c>
      <c r="X138" s="14"/>
      <c r="Y138" s="15" t="s">
        <v>399</v>
      </c>
      <c r="Z138" s="16"/>
    </row>
    <row r="139" spans="1:27" ht="30" customHeight="1" x14ac:dyDescent="0.25">
      <c r="A139" s="10" t="s">
        <v>124</v>
      </c>
      <c r="B139" s="10" t="s">
        <v>79</v>
      </c>
      <c r="C139" s="10" t="s">
        <v>49</v>
      </c>
      <c r="D139" s="10"/>
      <c r="E139" s="28"/>
      <c r="F139" s="14"/>
      <c r="G139" s="15"/>
      <c r="H139" s="17"/>
      <c r="I139" s="14"/>
      <c r="J139" s="15" t="s">
        <v>399</v>
      </c>
      <c r="K139" s="16"/>
      <c r="L139" s="14"/>
      <c r="M139" s="15" t="s">
        <v>399</v>
      </c>
      <c r="N139" s="16"/>
      <c r="O139" s="14"/>
      <c r="P139" s="15" t="s">
        <v>399</v>
      </c>
      <c r="Q139" s="16"/>
      <c r="R139" s="14"/>
      <c r="S139" s="15" t="s">
        <v>399</v>
      </c>
      <c r="T139" s="16"/>
      <c r="U139" s="14">
        <v>0</v>
      </c>
      <c r="V139" s="15" t="s">
        <v>399</v>
      </c>
      <c r="W139" s="16">
        <v>0</v>
      </c>
      <c r="X139" s="14"/>
      <c r="Y139" s="15" t="s">
        <v>399</v>
      </c>
      <c r="Z139" s="16"/>
    </row>
    <row r="140" spans="1:27" ht="30" customHeight="1" x14ac:dyDescent="0.25">
      <c r="A140" s="10" t="s">
        <v>131</v>
      </c>
      <c r="B140" s="10" t="s">
        <v>130</v>
      </c>
      <c r="C140" s="10" t="s">
        <v>44</v>
      </c>
      <c r="D140" s="10"/>
      <c r="E140" s="28"/>
      <c r="F140" s="14"/>
      <c r="G140" s="17"/>
      <c r="H140" s="17"/>
      <c r="I140" s="14"/>
      <c r="J140" s="17"/>
      <c r="K140" s="16"/>
      <c r="L140" s="14"/>
      <c r="M140" s="17"/>
      <c r="N140" s="16"/>
      <c r="O140" s="14"/>
      <c r="P140" s="17"/>
      <c r="Q140" s="16"/>
      <c r="R140" s="14"/>
      <c r="S140" s="17"/>
      <c r="T140" s="16"/>
      <c r="U140" s="14">
        <v>0</v>
      </c>
      <c r="V140" s="17"/>
      <c r="W140" s="16"/>
      <c r="X140" s="14"/>
      <c r="Y140" s="17"/>
      <c r="Z140" s="16"/>
    </row>
    <row r="141" spans="1:27" ht="30" customHeight="1" x14ac:dyDescent="0.25">
      <c r="A141" s="10" t="s">
        <v>136</v>
      </c>
      <c r="B141" s="10" t="s">
        <v>130</v>
      </c>
      <c r="C141" s="10" t="s">
        <v>137</v>
      </c>
      <c r="D141" s="10"/>
      <c r="E141" s="28"/>
      <c r="F141" s="14"/>
      <c r="G141" s="17"/>
      <c r="H141" s="17"/>
      <c r="I141" s="14"/>
      <c r="J141" s="17"/>
      <c r="K141" s="16"/>
      <c r="L141" s="14"/>
      <c r="M141" s="17"/>
      <c r="N141" s="16"/>
      <c r="O141" s="14"/>
      <c r="P141" s="17"/>
      <c r="Q141" s="16"/>
      <c r="R141" s="14"/>
      <c r="S141" s="17"/>
      <c r="T141" s="16"/>
      <c r="U141" s="14">
        <v>0</v>
      </c>
      <c r="V141" s="17"/>
      <c r="W141" s="16"/>
      <c r="X141" s="14"/>
      <c r="Y141" s="17"/>
      <c r="Z141" s="16"/>
    </row>
    <row r="142" spans="1:27" ht="30" customHeight="1" x14ac:dyDescent="0.25">
      <c r="A142" s="10" t="s">
        <v>160</v>
      </c>
      <c r="B142" s="10" t="s">
        <v>130</v>
      </c>
      <c r="C142" s="10" t="s">
        <v>66</v>
      </c>
      <c r="D142" s="10"/>
      <c r="E142" s="28"/>
      <c r="F142" s="14"/>
      <c r="G142" s="17"/>
      <c r="H142" s="17"/>
      <c r="I142" s="14"/>
      <c r="J142" s="17"/>
      <c r="K142" s="16"/>
      <c r="L142" s="14"/>
      <c r="M142" s="17"/>
      <c r="N142" s="16"/>
      <c r="O142" s="14"/>
      <c r="P142" s="17"/>
      <c r="Q142" s="16"/>
      <c r="R142" s="14"/>
      <c r="S142" s="17"/>
      <c r="T142" s="16"/>
      <c r="U142" s="14">
        <v>0</v>
      </c>
      <c r="V142" s="17"/>
      <c r="W142" s="16"/>
      <c r="X142" s="14"/>
      <c r="Y142" s="17"/>
      <c r="Z142" s="16"/>
    </row>
    <row r="143" spans="1:27" ht="30" customHeight="1" x14ac:dyDescent="0.25">
      <c r="A143" s="10" t="s">
        <v>209</v>
      </c>
      <c r="B143" s="10" t="s">
        <v>201</v>
      </c>
      <c r="C143" s="10" t="s">
        <v>39</v>
      </c>
      <c r="D143" s="10"/>
      <c r="E143" s="28"/>
      <c r="F143" s="14"/>
      <c r="G143" s="17"/>
      <c r="H143" s="17"/>
      <c r="I143" s="14"/>
      <c r="J143" s="17"/>
      <c r="K143" s="16"/>
      <c r="L143" s="14"/>
      <c r="M143" s="17"/>
      <c r="N143" s="16"/>
      <c r="O143" s="14"/>
      <c r="P143" s="17"/>
      <c r="Q143" s="16"/>
      <c r="R143" s="14"/>
      <c r="S143" s="17"/>
      <c r="T143" s="16"/>
      <c r="U143" s="14">
        <v>0</v>
      </c>
      <c r="V143" s="17"/>
      <c r="W143" s="16"/>
      <c r="X143" s="14"/>
      <c r="Y143" s="17"/>
      <c r="Z143" s="16"/>
    </row>
    <row r="144" spans="1:27" ht="30" customHeight="1" x14ac:dyDescent="0.25">
      <c r="A144" s="10" t="s">
        <v>228</v>
      </c>
      <c r="B144" s="10" t="s">
        <v>201</v>
      </c>
      <c r="C144" s="10" t="s">
        <v>57</v>
      </c>
      <c r="D144" s="10"/>
      <c r="E144" s="28"/>
      <c r="F144" s="14"/>
      <c r="G144" s="17"/>
      <c r="H144" s="17"/>
      <c r="I144" s="14"/>
      <c r="J144" s="17"/>
      <c r="K144" s="16"/>
      <c r="L144" s="14"/>
      <c r="M144" s="17"/>
      <c r="N144" s="16"/>
      <c r="O144" s="14"/>
      <c r="P144" s="17"/>
      <c r="Q144" s="16"/>
      <c r="R144" s="14"/>
      <c r="S144" s="17"/>
      <c r="T144" s="16"/>
      <c r="U144" s="14">
        <v>0</v>
      </c>
      <c r="V144" s="17"/>
      <c r="W144" s="16"/>
      <c r="X144" s="14"/>
      <c r="Y144" s="17"/>
      <c r="Z144" s="16"/>
    </row>
    <row r="145" spans="1:28" ht="30" customHeight="1" x14ac:dyDescent="0.25">
      <c r="A145" s="10" t="s">
        <v>242</v>
      </c>
      <c r="B145" s="10" t="s">
        <v>201</v>
      </c>
      <c r="C145" s="10" t="s">
        <v>71</v>
      </c>
      <c r="D145" s="10"/>
      <c r="E145" s="28"/>
      <c r="F145" s="14"/>
      <c r="G145" s="17"/>
      <c r="H145" s="17"/>
      <c r="I145" s="14"/>
      <c r="J145" s="17"/>
      <c r="K145" s="16"/>
      <c r="L145" s="14"/>
      <c r="M145" s="17"/>
      <c r="N145" s="16"/>
      <c r="O145" s="14"/>
      <c r="P145" s="17"/>
      <c r="Q145" s="16"/>
      <c r="R145" s="14"/>
      <c r="S145" s="17"/>
      <c r="T145" s="16"/>
      <c r="U145" s="14">
        <v>0</v>
      </c>
      <c r="V145" s="17"/>
      <c r="W145" s="16"/>
      <c r="X145" s="14"/>
      <c r="Y145" s="17"/>
      <c r="Z145" s="16"/>
    </row>
    <row r="146" spans="1:28" ht="30" customHeight="1" x14ac:dyDescent="0.25">
      <c r="A146" s="10" t="s">
        <v>278</v>
      </c>
      <c r="B146" s="10" t="s">
        <v>201</v>
      </c>
      <c r="C146" s="10" t="s">
        <v>78</v>
      </c>
      <c r="D146" s="10"/>
      <c r="E146" s="28"/>
      <c r="F146" s="14"/>
      <c r="G146" s="17"/>
      <c r="H146" s="17"/>
      <c r="I146" s="14"/>
      <c r="J146" s="17"/>
      <c r="K146" s="16"/>
      <c r="L146" s="14"/>
      <c r="M146" s="17"/>
      <c r="N146" s="16"/>
      <c r="O146" s="14"/>
      <c r="P146" s="17"/>
      <c r="Q146" s="16"/>
      <c r="R146" s="14"/>
      <c r="S146" s="17"/>
      <c r="T146" s="16"/>
      <c r="U146" s="14">
        <v>0</v>
      </c>
      <c r="V146" s="17"/>
      <c r="W146" s="16"/>
      <c r="X146" s="14">
        <v>1</v>
      </c>
      <c r="Y146" s="17"/>
      <c r="Z146" s="16"/>
    </row>
    <row r="147" spans="1:28" ht="30" customHeight="1" thickBot="1" x14ac:dyDescent="0.3">
      <c r="A147" s="29" t="s">
        <v>291</v>
      </c>
      <c r="B147" s="29" t="s">
        <v>201</v>
      </c>
      <c r="C147" s="29" t="s">
        <v>17</v>
      </c>
      <c r="D147" s="29"/>
      <c r="E147" s="28"/>
      <c r="F147" s="30"/>
      <c r="G147" s="19"/>
      <c r="H147" s="19"/>
      <c r="I147" s="30"/>
      <c r="J147" s="19"/>
      <c r="K147" s="31"/>
      <c r="L147" s="30"/>
      <c r="M147" s="19"/>
      <c r="N147" s="31"/>
      <c r="O147" s="30"/>
      <c r="P147" s="19"/>
      <c r="Q147" s="31"/>
      <c r="R147" s="30"/>
      <c r="S147" s="19"/>
      <c r="T147" s="31"/>
      <c r="U147" s="30">
        <v>0</v>
      </c>
      <c r="V147" s="19"/>
      <c r="W147" s="31"/>
      <c r="X147" s="30"/>
      <c r="Y147" s="19"/>
      <c r="Z147" s="31"/>
    </row>
    <row r="148" spans="1:28" ht="30" customHeight="1" thickTop="1" x14ac:dyDescent="0.25">
      <c r="A148" s="32" t="s">
        <v>21</v>
      </c>
      <c r="B148" s="32" t="s">
        <v>0</v>
      </c>
      <c r="C148" s="32" t="s">
        <v>22</v>
      </c>
      <c r="D148" s="32"/>
      <c r="E148" s="33"/>
      <c r="F148" s="34" t="str">
        <f>IF(SUM(F137:F147)=0,"",SUM(F137:F147))</f>
        <v/>
      </c>
      <c r="G148" s="35"/>
      <c r="H148" s="35"/>
      <c r="I148" s="34" t="str">
        <f>IF(SUM(I137:I147)=0,"",SUM(I137:I147))</f>
        <v/>
      </c>
      <c r="J148" s="35"/>
      <c r="K148" s="36"/>
      <c r="L148" s="34" t="str">
        <f>IF(SUM(L137:L147)=0,"",SUM(L137:L147))</f>
        <v/>
      </c>
      <c r="M148" s="35"/>
      <c r="N148" s="36"/>
      <c r="O148" s="34" t="str">
        <f>IF(SUM(O137:O147)=0,"",SUM(O137:O147))</f>
        <v/>
      </c>
      <c r="P148" s="35"/>
      <c r="Q148" s="36"/>
      <c r="R148" s="34" t="str">
        <f>IF(SUM(R137:R147)=0,"",SUM(R137:R147))</f>
        <v/>
      </c>
      <c r="S148" s="35"/>
      <c r="T148" s="36"/>
      <c r="U148" s="34">
        <f>IF(SUM(U137:U147)=0,"",SUM(U137:U147))</f>
        <v>1</v>
      </c>
      <c r="V148" s="35"/>
      <c r="W148" s="36"/>
      <c r="X148" s="34">
        <f>IF(SUM(X137:X147)=0,"",SUM(X137:X147))</f>
        <v>1</v>
      </c>
      <c r="Y148" s="35"/>
      <c r="Z148" s="36"/>
      <c r="AA148" s="4">
        <f>SUM(F148:Z148)</f>
        <v>2</v>
      </c>
    </row>
    <row r="149" spans="1:28" ht="30" customHeight="1" x14ac:dyDescent="0.25">
      <c r="A149" s="23" t="s">
        <v>103</v>
      </c>
      <c r="B149" s="23" t="s">
        <v>79</v>
      </c>
      <c r="C149" s="23" t="s">
        <v>66</v>
      </c>
      <c r="D149" s="23"/>
      <c r="E149" s="24"/>
      <c r="F149" s="14"/>
      <c r="G149" s="17"/>
      <c r="H149" s="17" t="str">
        <f>IF(SUM(H137:H139)=0,"",SUM(H137:H139))</f>
        <v/>
      </c>
      <c r="I149" s="14"/>
      <c r="J149" s="17"/>
      <c r="K149" s="17" t="str">
        <f>IF(SUM(K137:K139)=0,"",SUM(K137:K139))</f>
        <v/>
      </c>
      <c r="L149" s="14"/>
      <c r="M149" s="17"/>
      <c r="N149" s="17" t="str">
        <f>IF(SUM(N137:N139)=0,"",SUM(N137:N139))</f>
        <v/>
      </c>
      <c r="O149" s="14"/>
      <c r="P149" s="17"/>
      <c r="Q149" s="17" t="str">
        <f>IF(SUM(Q137:Q139)=0,"",SUM(Q137:Q139))</f>
        <v/>
      </c>
      <c r="R149" s="14"/>
      <c r="S149" s="17"/>
      <c r="T149" s="17" t="str">
        <f>IF(SUM(T137:T139)=0,"",SUM(T137:T139))</f>
        <v/>
      </c>
      <c r="U149" s="14"/>
      <c r="V149" s="17"/>
      <c r="W149" s="17">
        <f>IF(SUM(W137:W139)=0,"",SUM(W137:W139))</f>
        <v>2</v>
      </c>
      <c r="X149" s="14"/>
      <c r="Y149" s="17"/>
      <c r="Z149" s="17" t="str">
        <f>IF(SUM(Z137:Z139)=0,"",SUM(Z137:Z139))</f>
        <v/>
      </c>
      <c r="AA149" s="4">
        <f>SUM(F149:Z149)</f>
        <v>2</v>
      </c>
      <c r="AB149" s="5">
        <f>INT(SUM(F149:Z149)/3)</f>
        <v>0</v>
      </c>
    </row>
    <row r="150" spans="1:28" ht="30" customHeight="1" thickBot="1" x14ac:dyDescent="0.3">
      <c r="A150" s="23" t="s">
        <v>115</v>
      </c>
      <c r="B150" s="23" t="s">
        <v>79</v>
      </c>
      <c r="C150" s="23" t="s">
        <v>39</v>
      </c>
      <c r="D150" s="23"/>
      <c r="E150" s="18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4"/>
    </row>
    <row r="151" spans="1:28" ht="30" customHeight="1" x14ac:dyDescent="0.25">
      <c r="A151" s="23" t="s">
        <v>200</v>
      </c>
      <c r="B151" s="23" t="s">
        <v>130</v>
      </c>
      <c r="C151" s="23" t="s">
        <v>52</v>
      </c>
      <c r="D151" s="23"/>
      <c r="E151" s="20"/>
      <c r="F151" s="72">
        <f>IF((AA148-AB149),0,AA148-AB149)</f>
        <v>0</v>
      </c>
      <c r="G151" s="73"/>
      <c r="H151" s="74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4"/>
    </row>
    <row r="152" spans="1:28" ht="30" customHeight="1" thickBot="1" x14ac:dyDescent="0.3">
      <c r="A152" s="23" t="s">
        <v>259</v>
      </c>
      <c r="B152" s="23" t="s">
        <v>201</v>
      </c>
      <c r="C152" s="23" t="s">
        <v>5</v>
      </c>
      <c r="D152" s="23"/>
      <c r="E152" s="20"/>
      <c r="F152" s="75"/>
      <c r="G152" s="76"/>
      <c r="H152" s="77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"/>
    </row>
    <row r="153" spans="1:28" ht="30" customHeight="1" x14ac:dyDescent="0.25">
      <c r="A153" s="23" t="s">
        <v>279</v>
      </c>
      <c r="B153" s="23" t="s">
        <v>201</v>
      </c>
      <c r="C153" s="23" t="s">
        <v>68</v>
      </c>
      <c r="D153" s="23"/>
      <c r="E153" s="20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8" ht="30" customHeight="1" x14ac:dyDescent="0.25">
      <c r="A154" s="23" t="s">
        <v>299</v>
      </c>
      <c r="B154" s="23" t="s">
        <v>201</v>
      </c>
      <c r="C154" s="23" t="s">
        <v>47</v>
      </c>
      <c r="D154" s="23"/>
      <c r="E154" s="20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8" ht="50.1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8" ht="24.95" customHeight="1" x14ac:dyDescent="0.25">
      <c r="A156" s="82" t="s">
        <v>390</v>
      </c>
      <c r="B156" s="83"/>
      <c r="C156" s="84"/>
      <c r="D156" s="93" t="s">
        <v>409</v>
      </c>
      <c r="E156" s="94"/>
      <c r="F156" s="92"/>
      <c r="G156" s="92"/>
      <c r="H156" s="92"/>
      <c r="I156" s="92" t="s">
        <v>393</v>
      </c>
      <c r="J156" s="92"/>
      <c r="K156" s="92"/>
      <c r="L156" s="92" t="s">
        <v>394</v>
      </c>
      <c r="M156" s="92"/>
      <c r="N156" s="92"/>
      <c r="O156" s="92" t="s">
        <v>395</v>
      </c>
      <c r="P156" s="92"/>
      <c r="Q156" s="92"/>
      <c r="R156" s="92" t="s">
        <v>396</v>
      </c>
      <c r="S156" s="92"/>
      <c r="T156" s="92"/>
      <c r="U156" s="92" t="s">
        <v>397</v>
      </c>
      <c r="V156" s="92"/>
      <c r="W156" s="92"/>
      <c r="X156" s="92" t="s">
        <v>398</v>
      </c>
      <c r="Y156" s="92"/>
      <c r="Z156" s="92"/>
    </row>
    <row r="157" spans="1:28" ht="24.95" customHeight="1" x14ac:dyDescent="0.25">
      <c r="A157" s="85"/>
      <c r="B157" s="86"/>
      <c r="C157" s="87"/>
      <c r="D157" s="95"/>
      <c r="E157" s="96"/>
      <c r="F157" s="6"/>
      <c r="G157" s="7"/>
      <c r="H157" s="8"/>
      <c r="I157" s="6" t="s">
        <v>373</v>
      </c>
      <c r="J157" s="7" t="s">
        <v>399</v>
      </c>
      <c r="K157" s="9" t="s">
        <v>376</v>
      </c>
      <c r="L157" s="6" t="s">
        <v>373</v>
      </c>
      <c r="M157" s="7" t="s">
        <v>399</v>
      </c>
      <c r="N157" s="9" t="s">
        <v>376</v>
      </c>
      <c r="O157" s="6" t="s">
        <v>373</v>
      </c>
      <c r="P157" s="7" t="s">
        <v>399</v>
      </c>
      <c r="Q157" s="9" t="s">
        <v>376</v>
      </c>
      <c r="R157" s="6" t="s">
        <v>373</v>
      </c>
      <c r="S157" s="7" t="s">
        <v>399</v>
      </c>
      <c r="T157" s="9" t="s">
        <v>376</v>
      </c>
      <c r="U157" s="6" t="s">
        <v>373</v>
      </c>
      <c r="V157" s="7" t="s">
        <v>399</v>
      </c>
      <c r="W157" s="9" t="s">
        <v>376</v>
      </c>
      <c r="X157" s="6" t="s">
        <v>373</v>
      </c>
      <c r="Y157" s="7" t="s">
        <v>399</v>
      </c>
      <c r="Z157" s="9" t="s">
        <v>376</v>
      </c>
    </row>
    <row r="158" spans="1:28" ht="30" customHeight="1" x14ac:dyDescent="0.25">
      <c r="A158" s="10" t="s">
        <v>75</v>
      </c>
      <c r="B158" s="10" t="s">
        <v>0</v>
      </c>
      <c r="C158" s="10" t="s">
        <v>76</v>
      </c>
      <c r="D158" s="22"/>
      <c r="E158" s="28"/>
      <c r="F158" s="11"/>
      <c r="G158" s="12"/>
      <c r="H158" s="13"/>
      <c r="I158" s="14"/>
      <c r="J158" s="15" t="s">
        <v>399</v>
      </c>
      <c r="K158" s="16"/>
      <c r="L158" s="14"/>
      <c r="M158" s="15" t="s">
        <v>399</v>
      </c>
      <c r="N158" s="16"/>
      <c r="O158" s="14"/>
      <c r="P158" s="15" t="s">
        <v>399</v>
      </c>
      <c r="Q158" s="16"/>
      <c r="R158" s="14"/>
      <c r="S158" s="15" t="s">
        <v>399</v>
      </c>
      <c r="T158" s="16"/>
      <c r="U158" s="14"/>
      <c r="V158" s="15" t="s">
        <v>399</v>
      </c>
      <c r="W158" s="16">
        <v>2</v>
      </c>
      <c r="X158" s="14"/>
      <c r="Y158" s="15" t="s">
        <v>399</v>
      </c>
      <c r="Z158" s="16"/>
    </row>
    <row r="159" spans="1:28" ht="30" customHeight="1" x14ac:dyDescent="0.25">
      <c r="A159" s="10" t="s">
        <v>114</v>
      </c>
      <c r="B159" s="10" t="s">
        <v>79</v>
      </c>
      <c r="C159" s="10" t="s">
        <v>25</v>
      </c>
      <c r="D159" s="22"/>
      <c r="E159" s="28"/>
      <c r="F159" s="14"/>
      <c r="G159" s="15"/>
      <c r="H159" s="17"/>
      <c r="I159" s="14"/>
      <c r="J159" s="15" t="s">
        <v>399</v>
      </c>
      <c r="K159" s="16"/>
      <c r="L159" s="14"/>
      <c r="M159" s="15" t="s">
        <v>399</v>
      </c>
      <c r="N159" s="16"/>
      <c r="O159" s="14"/>
      <c r="P159" s="15" t="s">
        <v>399</v>
      </c>
      <c r="Q159" s="16"/>
      <c r="R159" s="14"/>
      <c r="S159" s="15" t="s">
        <v>399</v>
      </c>
      <c r="T159" s="16"/>
      <c r="U159" s="14">
        <v>0</v>
      </c>
      <c r="V159" s="15" t="s">
        <v>399</v>
      </c>
      <c r="W159" s="16">
        <v>2</v>
      </c>
      <c r="X159" s="14"/>
      <c r="Y159" s="15" t="s">
        <v>399</v>
      </c>
      <c r="Z159" s="16"/>
    </row>
    <row r="160" spans="1:28" ht="30" customHeight="1" x14ac:dyDescent="0.25">
      <c r="A160" s="10" t="s">
        <v>121</v>
      </c>
      <c r="B160" s="10" t="s">
        <v>79</v>
      </c>
      <c r="C160" s="10" t="s">
        <v>71</v>
      </c>
      <c r="D160" s="22"/>
      <c r="E160" s="28"/>
      <c r="F160" s="14"/>
      <c r="G160" s="15"/>
      <c r="H160" s="17"/>
      <c r="I160" s="14"/>
      <c r="J160" s="15" t="s">
        <v>399</v>
      </c>
      <c r="K160" s="16"/>
      <c r="L160" s="14"/>
      <c r="M160" s="15" t="s">
        <v>399</v>
      </c>
      <c r="N160" s="16"/>
      <c r="O160" s="14"/>
      <c r="P160" s="15" t="s">
        <v>399</v>
      </c>
      <c r="Q160" s="16"/>
      <c r="R160" s="14"/>
      <c r="S160" s="15" t="s">
        <v>399</v>
      </c>
      <c r="T160" s="16"/>
      <c r="U160" s="14">
        <v>0</v>
      </c>
      <c r="V160" s="15" t="s">
        <v>399</v>
      </c>
      <c r="W160" s="16">
        <v>2</v>
      </c>
      <c r="X160" s="14"/>
      <c r="Y160" s="15" t="s">
        <v>399</v>
      </c>
      <c r="Z160" s="16"/>
    </row>
    <row r="161" spans="1:28" ht="30" customHeight="1" x14ac:dyDescent="0.25">
      <c r="A161" s="10" t="s">
        <v>132</v>
      </c>
      <c r="B161" s="10" t="s">
        <v>130</v>
      </c>
      <c r="C161" s="10" t="s">
        <v>8</v>
      </c>
      <c r="D161" s="22"/>
      <c r="E161" s="28"/>
      <c r="F161" s="14"/>
      <c r="G161" s="17"/>
      <c r="H161" s="17"/>
      <c r="I161" s="14"/>
      <c r="J161" s="17"/>
      <c r="K161" s="16"/>
      <c r="L161" s="14"/>
      <c r="M161" s="17"/>
      <c r="N161" s="16"/>
      <c r="O161" s="14"/>
      <c r="P161" s="17"/>
      <c r="Q161" s="16"/>
      <c r="R161" s="14"/>
      <c r="S161" s="17"/>
      <c r="T161" s="16"/>
      <c r="U161" s="14">
        <v>0</v>
      </c>
      <c r="V161" s="17"/>
      <c r="W161" s="16"/>
      <c r="X161" s="14"/>
      <c r="Y161" s="17"/>
      <c r="Z161" s="16"/>
    </row>
    <row r="162" spans="1:28" ht="30" customHeight="1" x14ac:dyDescent="0.25">
      <c r="A162" s="10" t="s">
        <v>165</v>
      </c>
      <c r="B162" s="10" t="s">
        <v>130</v>
      </c>
      <c r="C162" s="10" t="s">
        <v>60</v>
      </c>
      <c r="D162" s="22"/>
      <c r="E162" s="28"/>
      <c r="F162" s="14"/>
      <c r="G162" s="17"/>
      <c r="H162" s="17"/>
      <c r="I162" s="14"/>
      <c r="J162" s="17"/>
      <c r="K162" s="16"/>
      <c r="L162" s="14"/>
      <c r="M162" s="17"/>
      <c r="N162" s="16"/>
      <c r="O162" s="14"/>
      <c r="P162" s="17"/>
      <c r="Q162" s="16"/>
      <c r="R162" s="14"/>
      <c r="S162" s="17"/>
      <c r="T162" s="16"/>
      <c r="U162" s="14">
        <v>1</v>
      </c>
      <c r="V162" s="17"/>
      <c r="W162" s="16"/>
      <c r="X162" s="14"/>
      <c r="Y162" s="17"/>
      <c r="Z162" s="16"/>
    </row>
    <row r="163" spans="1:28" ht="30" customHeight="1" x14ac:dyDescent="0.25">
      <c r="A163" s="10" t="s">
        <v>179</v>
      </c>
      <c r="B163" s="10" t="s">
        <v>130</v>
      </c>
      <c r="C163" s="10" t="s">
        <v>66</v>
      </c>
      <c r="D163" s="22"/>
      <c r="E163" s="28"/>
      <c r="F163" s="14"/>
      <c r="G163" s="17"/>
      <c r="H163" s="17"/>
      <c r="I163" s="14"/>
      <c r="J163" s="17"/>
      <c r="K163" s="16"/>
      <c r="L163" s="14"/>
      <c r="M163" s="17"/>
      <c r="N163" s="16"/>
      <c r="O163" s="14"/>
      <c r="P163" s="17"/>
      <c r="Q163" s="16"/>
      <c r="R163" s="14"/>
      <c r="S163" s="17"/>
      <c r="T163" s="16"/>
      <c r="U163" s="14">
        <v>1</v>
      </c>
      <c r="V163" s="17"/>
      <c r="W163" s="16"/>
      <c r="X163" s="14"/>
      <c r="Y163" s="17"/>
      <c r="Z163" s="16"/>
    </row>
    <row r="164" spans="1:28" ht="30" customHeight="1" x14ac:dyDescent="0.25">
      <c r="A164" s="10" t="s">
        <v>216</v>
      </c>
      <c r="B164" s="10" t="s">
        <v>201</v>
      </c>
      <c r="C164" s="10" t="s">
        <v>73</v>
      </c>
      <c r="D164" s="22"/>
      <c r="E164" s="28"/>
      <c r="F164" s="14"/>
      <c r="G164" s="17"/>
      <c r="H164" s="17"/>
      <c r="I164" s="14"/>
      <c r="J164" s="17"/>
      <c r="K164" s="16"/>
      <c r="L164" s="14"/>
      <c r="M164" s="17"/>
      <c r="N164" s="16"/>
      <c r="O164" s="14"/>
      <c r="P164" s="17"/>
      <c r="Q164" s="16"/>
      <c r="R164" s="14"/>
      <c r="S164" s="17"/>
      <c r="T164" s="16"/>
      <c r="U164" s="14">
        <v>0</v>
      </c>
      <c r="V164" s="17"/>
      <c r="W164" s="16"/>
      <c r="X164" s="14"/>
      <c r="Y164" s="17"/>
      <c r="Z164" s="16"/>
    </row>
    <row r="165" spans="1:28" ht="30" customHeight="1" x14ac:dyDescent="0.25">
      <c r="A165" s="10" t="s">
        <v>222</v>
      </c>
      <c r="B165" s="10" t="s">
        <v>201</v>
      </c>
      <c r="C165" s="10" t="s">
        <v>2</v>
      </c>
      <c r="D165" s="22"/>
      <c r="E165" s="28"/>
      <c r="F165" s="14"/>
      <c r="G165" s="17"/>
      <c r="H165" s="17"/>
      <c r="I165" s="14"/>
      <c r="J165" s="17"/>
      <c r="K165" s="16"/>
      <c r="L165" s="14"/>
      <c r="M165" s="17"/>
      <c r="N165" s="16"/>
      <c r="O165" s="14"/>
      <c r="P165" s="17"/>
      <c r="Q165" s="16"/>
      <c r="R165" s="14"/>
      <c r="S165" s="17"/>
      <c r="T165" s="16"/>
      <c r="U165" s="14">
        <v>2</v>
      </c>
      <c r="V165" s="17"/>
      <c r="W165" s="16"/>
      <c r="X165" s="14"/>
      <c r="Y165" s="17"/>
      <c r="Z165" s="16"/>
    </row>
    <row r="166" spans="1:28" ht="30" customHeight="1" x14ac:dyDescent="0.25">
      <c r="A166" s="10" t="s">
        <v>240</v>
      </c>
      <c r="B166" s="10" t="s">
        <v>201</v>
      </c>
      <c r="C166" s="10" t="s">
        <v>71</v>
      </c>
      <c r="D166" s="22"/>
      <c r="E166" s="28"/>
      <c r="F166" s="14"/>
      <c r="G166" s="17"/>
      <c r="H166" s="17"/>
      <c r="I166" s="14"/>
      <c r="J166" s="17"/>
      <c r="K166" s="16"/>
      <c r="L166" s="14"/>
      <c r="M166" s="17"/>
      <c r="N166" s="16"/>
      <c r="O166" s="14"/>
      <c r="P166" s="17"/>
      <c r="Q166" s="16"/>
      <c r="R166" s="14"/>
      <c r="S166" s="17"/>
      <c r="T166" s="16"/>
      <c r="U166" s="14">
        <v>0</v>
      </c>
      <c r="V166" s="17"/>
      <c r="W166" s="16"/>
      <c r="X166" s="14"/>
      <c r="Y166" s="17"/>
      <c r="Z166" s="16"/>
    </row>
    <row r="167" spans="1:28" ht="30" customHeight="1" x14ac:dyDescent="0.25">
      <c r="A167" s="10" t="s">
        <v>280</v>
      </c>
      <c r="B167" s="10" t="s">
        <v>201</v>
      </c>
      <c r="C167" s="10" t="s">
        <v>44</v>
      </c>
      <c r="D167" s="22"/>
      <c r="E167" s="28"/>
      <c r="F167" s="14"/>
      <c r="G167" s="17"/>
      <c r="H167" s="17"/>
      <c r="I167" s="14"/>
      <c r="J167" s="17"/>
      <c r="K167" s="16"/>
      <c r="L167" s="14"/>
      <c r="M167" s="17"/>
      <c r="N167" s="16"/>
      <c r="O167" s="14"/>
      <c r="P167" s="17"/>
      <c r="Q167" s="16"/>
      <c r="R167" s="14"/>
      <c r="S167" s="17"/>
      <c r="T167" s="16"/>
      <c r="U167" s="14">
        <v>0</v>
      </c>
      <c r="V167" s="17"/>
      <c r="W167" s="16"/>
      <c r="X167" s="14"/>
      <c r="Y167" s="17"/>
      <c r="Z167" s="16"/>
    </row>
    <row r="168" spans="1:28" ht="30" customHeight="1" thickBot="1" x14ac:dyDescent="0.3">
      <c r="A168" s="29" t="s">
        <v>285</v>
      </c>
      <c r="B168" s="29" t="s">
        <v>201</v>
      </c>
      <c r="C168" s="29" t="s">
        <v>8</v>
      </c>
      <c r="D168" s="37"/>
      <c r="E168" s="28"/>
      <c r="F168" s="30"/>
      <c r="G168" s="19"/>
      <c r="H168" s="19"/>
      <c r="I168" s="30"/>
      <c r="J168" s="19"/>
      <c r="K168" s="31"/>
      <c r="L168" s="30"/>
      <c r="M168" s="19"/>
      <c r="N168" s="31"/>
      <c r="O168" s="30"/>
      <c r="P168" s="19"/>
      <c r="Q168" s="31"/>
      <c r="R168" s="30"/>
      <c r="S168" s="19"/>
      <c r="T168" s="31"/>
      <c r="U168" s="30">
        <v>0</v>
      </c>
      <c r="V168" s="19"/>
      <c r="W168" s="31"/>
      <c r="X168" s="30"/>
      <c r="Y168" s="19"/>
      <c r="Z168" s="31"/>
    </row>
    <row r="169" spans="1:28" ht="30" customHeight="1" thickTop="1" x14ac:dyDescent="0.25">
      <c r="A169" s="32" t="s">
        <v>67</v>
      </c>
      <c r="B169" s="32" t="s">
        <v>0</v>
      </c>
      <c r="C169" s="32" t="s">
        <v>68</v>
      </c>
      <c r="D169" s="38"/>
      <c r="E169" s="39" t="s">
        <v>373</v>
      </c>
      <c r="F169" s="34" t="str">
        <f>IF(SUM(F158:F168)=0,"",SUM(F158:F168))</f>
        <v/>
      </c>
      <c r="G169" s="35"/>
      <c r="H169" s="35"/>
      <c r="I169" s="34" t="str">
        <f>IF(SUM(I158:I168)=0,"",SUM(I158:I168))</f>
        <v/>
      </c>
      <c r="J169" s="35"/>
      <c r="K169" s="36"/>
      <c r="L169" s="34" t="str">
        <f>IF(SUM(L158:L168)=0,"",SUM(L158:L168))</f>
        <v/>
      </c>
      <c r="M169" s="35"/>
      <c r="N169" s="36"/>
      <c r="O169" s="34" t="str">
        <f>IF(SUM(O158:O168)=0,"",SUM(O158:O168))</f>
        <v/>
      </c>
      <c r="P169" s="35"/>
      <c r="Q169" s="36"/>
      <c r="R169" s="34" t="str">
        <f>IF(SUM(R158:R168)=0,"",SUM(R158:R168))</f>
        <v/>
      </c>
      <c r="S169" s="35"/>
      <c r="T169" s="36"/>
      <c r="U169" s="34">
        <f>IF(SUM(U158:U168)=0,"",SUM(U158:U168))</f>
        <v>4</v>
      </c>
      <c r="V169" s="35"/>
      <c r="W169" s="36"/>
      <c r="X169" s="34" t="str">
        <f>IF(SUM(X158:X168)=0,"",SUM(X158:X168))</f>
        <v/>
      </c>
      <c r="Y169" s="35"/>
      <c r="Z169" s="36"/>
      <c r="AA169" s="4">
        <f>SUM(F169:Z169)</f>
        <v>4</v>
      </c>
    </row>
    <row r="170" spans="1:28" ht="30" customHeight="1" x14ac:dyDescent="0.25">
      <c r="A170" s="23" t="s">
        <v>140</v>
      </c>
      <c r="B170" s="23" t="s">
        <v>130</v>
      </c>
      <c r="C170" s="23" t="s">
        <v>14</v>
      </c>
      <c r="D170" s="25"/>
      <c r="E170" s="27" t="s">
        <v>376</v>
      </c>
      <c r="F170" s="14"/>
      <c r="G170" s="17"/>
      <c r="H170" s="17" t="str">
        <f>IF(SUM(H158:H160)=0,"",SUM(H158:H160))</f>
        <v/>
      </c>
      <c r="I170" s="14"/>
      <c r="J170" s="17"/>
      <c r="K170" s="17" t="str">
        <f>IF(SUM(K158:K160)=0,"",SUM(K158:K160))</f>
        <v/>
      </c>
      <c r="L170" s="14"/>
      <c r="M170" s="17"/>
      <c r="N170" s="17" t="str">
        <f>IF(SUM(N158:N160)=0,"",SUM(N158:N160))</f>
        <v/>
      </c>
      <c r="O170" s="14"/>
      <c r="P170" s="17"/>
      <c r="Q170" s="17" t="str">
        <f>IF(SUM(Q158:Q160)=0,"",SUM(Q158:Q160))</f>
        <v/>
      </c>
      <c r="R170" s="14"/>
      <c r="S170" s="17"/>
      <c r="T170" s="17" t="str">
        <f>IF(SUM(T158:T160)=0,"",SUM(T158:T160))</f>
        <v/>
      </c>
      <c r="U170" s="14"/>
      <c r="V170" s="17"/>
      <c r="W170" s="17">
        <f>IF(SUM(W158:W160)=0,"",SUM(W158:W160))</f>
        <v>6</v>
      </c>
      <c r="X170" s="14"/>
      <c r="Y170" s="17"/>
      <c r="Z170" s="17" t="str">
        <f>IF(SUM(Z158:Z160)=0,"",SUM(Z158:Z160))</f>
        <v/>
      </c>
      <c r="AA170" s="4">
        <f>SUM(F170:Z170)</f>
        <v>6</v>
      </c>
      <c r="AB170" s="5">
        <f>INT(SUM(F170:Z170)/3)</f>
        <v>2</v>
      </c>
    </row>
    <row r="171" spans="1:28" ht="30" customHeight="1" thickBot="1" x14ac:dyDescent="0.3">
      <c r="A171" s="23" t="s">
        <v>176</v>
      </c>
      <c r="B171" s="23" t="s">
        <v>130</v>
      </c>
      <c r="C171" s="23" t="s">
        <v>52</v>
      </c>
      <c r="D171" s="26"/>
      <c r="E171" s="18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4"/>
    </row>
    <row r="172" spans="1:28" ht="30" customHeight="1" x14ac:dyDescent="0.25">
      <c r="A172" s="23" t="s">
        <v>210</v>
      </c>
      <c r="B172" s="23" t="s">
        <v>201</v>
      </c>
      <c r="C172" s="23" t="s">
        <v>211</v>
      </c>
      <c r="D172" s="26"/>
      <c r="E172" s="20"/>
      <c r="F172" s="72">
        <f>IF((AA169-AB170),0,AA169-AB170)</f>
        <v>0</v>
      </c>
      <c r="G172" s="73"/>
      <c r="H172" s="74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4"/>
    </row>
    <row r="173" spans="1:28" ht="30" customHeight="1" thickBot="1" x14ac:dyDescent="0.3">
      <c r="A173" s="23" t="s">
        <v>282</v>
      </c>
      <c r="B173" s="23" t="s">
        <v>201</v>
      </c>
      <c r="C173" s="23" t="s">
        <v>54</v>
      </c>
      <c r="D173" s="26"/>
      <c r="E173" s="20"/>
      <c r="F173" s="75"/>
      <c r="G173" s="76"/>
      <c r="H173" s="77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4"/>
    </row>
    <row r="174" spans="1:28" ht="30" customHeight="1" x14ac:dyDescent="0.25">
      <c r="A174" s="23" t="s">
        <v>314</v>
      </c>
      <c r="B174" s="23" t="s">
        <v>201</v>
      </c>
      <c r="C174" s="23" t="s">
        <v>71</v>
      </c>
      <c r="D174" s="26"/>
      <c r="E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8" ht="30" customHeight="1" x14ac:dyDescent="0.25">
      <c r="A175" s="23"/>
      <c r="B175" s="23"/>
      <c r="C175" s="23"/>
      <c r="D175" s="26"/>
      <c r="E175" s="20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8" ht="30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7" ht="50.1" customHeight="1" x14ac:dyDescent="0.25">
      <c r="A177" s="81" t="s">
        <v>401</v>
      </c>
      <c r="B177" s="81"/>
      <c r="C177" s="81"/>
      <c r="D177" s="81" t="s">
        <v>400</v>
      </c>
      <c r="E177" s="81"/>
      <c r="F177" s="81"/>
      <c r="G177" s="81"/>
      <c r="H177" s="81"/>
      <c r="I177" s="81" t="s">
        <v>402</v>
      </c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7" ht="24.9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7" ht="24.95" customHeight="1" x14ac:dyDescent="0.25">
      <c r="A179" s="82" t="s">
        <v>362</v>
      </c>
      <c r="B179" s="83"/>
      <c r="C179" s="84"/>
      <c r="D179" s="93" t="s">
        <v>6</v>
      </c>
      <c r="E179" s="94"/>
      <c r="F179" s="92"/>
      <c r="G179" s="92"/>
      <c r="H179" s="92"/>
      <c r="I179" s="92" t="s">
        <v>393</v>
      </c>
      <c r="J179" s="92"/>
      <c r="K179" s="92"/>
      <c r="L179" s="92" t="s">
        <v>394</v>
      </c>
      <c r="M179" s="92"/>
      <c r="N179" s="92"/>
      <c r="O179" s="92" t="s">
        <v>395</v>
      </c>
      <c r="P179" s="92"/>
      <c r="Q179" s="92"/>
      <c r="R179" s="92" t="s">
        <v>396</v>
      </c>
      <c r="S179" s="92"/>
      <c r="T179" s="92"/>
      <c r="U179" s="92" t="s">
        <v>397</v>
      </c>
      <c r="V179" s="92"/>
      <c r="W179" s="92"/>
      <c r="X179" s="92" t="s">
        <v>398</v>
      </c>
      <c r="Y179" s="92"/>
      <c r="Z179" s="92"/>
    </row>
    <row r="180" spans="1:27" ht="24.95" customHeight="1" x14ac:dyDescent="0.25">
      <c r="A180" s="85"/>
      <c r="B180" s="86"/>
      <c r="C180" s="87"/>
      <c r="D180" s="95"/>
      <c r="E180" s="96"/>
      <c r="F180" s="6"/>
      <c r="G180" s="7"/>
      <c r="H180" s="8"/>
      <c r="I180" s="6" t="s">
        <v>373</v>
      </c>
      <c r="J180" s="7" t="s">
        <v>399</v>
      </c>
      <c r="K180" s="9" t="s">
        <v>376</v>
      </c>
      <c r="L180" s="6" t="s">
        <v>373</v>
      </c>
      <c r="M180" s="7" t="s">
        <v>399</v>
      </c>
      <c r="N180" s="9" t="s">
        <v>376</v>
      </c>
      <c r="O180" s="6" t="s">
        <v>373</v>
      </c>
      <c r="P180" s="7" t="s">
        <v>399</v>
      </c>
      <c r="Q180" s="9" t="s">
        <v>376</v>
      </c>
      <c r="R180" s="6" t="s">
        <v>373</v>
      </c>
      <c r="S180" s="7" t="s">
        <v>399</v>
      </c>
      <c r="T180" s="9" t="s">
        <v>376</v>
      </c>
      <c r="U180" s="6" t="s">
        <v>373</v>
      </c>
      <c r="V180" s="7" t="s">
        <v>399</v>
      </c>
      <c r="W180" s="9" t="s">
        <v>376</v>
      </c>
      <c r="X180" s="6" t="s">
        <v>373</v>
      </c>
      <c r="Y180" s="7" t="s">
        <v>399</v>
      </c>
      <c r="Z180" s="9" t="s">
        <v>376</v>
      </c>
    </row>
    <row r="181" spans="1:27" ht="30" customHeight="1" x14ac:dyDescent="0.25">
      <c r="A181" s="10" t="s">
        <v>29</v>
      </c>
      <c r="B181" s="10" t="s">
        <v>0</v>
      </c>
      <c r="C181" s="10" t="s">
        <v>30</v>
      </c>
      <c r="D181" s="10"/>
      <c r="E181" s="28"/>
      <c r="F181" s="11"/>
      <c r="G181" s="12"/>
      <c r="H181" s="13"/>
      <c r="I181" s="14"/>
      <c r="J181" s="15" t="s">
        <v>399</v>
      </c>
      <c r="K181" s="16"/>
      <c r="L181" s="14"/>
      <c r="M181" s="15" t="s">
        <v>399</v>
      </c>
      <c r="N181" s="16"/>
      <c r="O181" s="14"/>
      <c r="P181" s="15" t="s">
        <v>399</v>
      </c>
      <c r="Q181" s="16"/>
      <c r="R181" s="14"/>
      <c r="S181" s="15" t="s">
        <v>399</v>
      </c>
      <c r="T181" s="16"/>
      <c r="U181" s="14"/>
      <c r="V181" s="15" t="s">
        <v>399</v>
      </c>
      <c r="W181" s="16">
        <v>3</v>
      </c>
      <c r="X181" s="14"/>
      <c r="Y181" s="15" t="s">
        <v>399</v>
      </c>
      <c r="Z181" s="16"/>
    </row>
    <row r="182" spans="1:27" ht="30" customHeight="1" x14ac:dyDescent="0.25">
      <c r="A182" s="10" t="s">
        <v>86</v>
      </c>
      <c r="B182" s="10" t="s">
        <v>79</v>
      </c>
      <c r="C182" s="10" t="s">
        <v>19</v>
      </c>
      <c r="D182" s="10"/>
      <c r="E182" s="28"/>
      <c r="F182" s="14"/>
      <c r="G182" s="15"/>
      <c r="H182" s="17"/>
      <c r="I182" s="14"/>
      <c r="J182" s="15" t="s">
        <v>399</v>
      </c>
      <c r="K182" s="16"/>
      <c r="L182" s="14"/>
      <c r="M182" s="15" t="s">
        <v>399</v>
      </c>
      <c r="N182" s="16"/>
      <c r="O182" s="14"/>
      <c r="P182" s="15" t="s">
        <v>399</v>
      </c>
      <c r="Q182" s="16"/>
      <c r="R182" s="14"/>
      <c r="S182" s="15" t="s">
        <v>399</v>
      </c>
      <c r="T182" s="16"/>
      <c r="U182" s="14">
        <v>0</v>
      </c>
      <c r="V182" s="15" t="s">
        <v>399</v>
      </c>
      <c r="W182" s="16">
        <v>1</v>
      </c>
      <c r="X182" s="14"/>
      <c r="Y182" s="15" t="s">
        <v>399</v>
      </c>
      <c r="Z182" s="16"/>
    </row>
    <row r="183" spans="1:27" ht="30" customHeight="1" x14ac:dyDescent="0.25">
      <c r="A183" s="10" t="s">
        <v>116</v>
      </c>
      <c r="B183" s="10" t="s">
        <v>79</v>
      </c>
      <c r="C183" s="10" t="s">
        <v>30</v>
      </c>
      <c r="D183" s="10"/>
      <c r="E183" s="28"/>
      <c r="F183" s="14"/>
      <c r="G183" s="15"/>
      <c r="H183" s="17"/>
      <c r="I183" s="14"/>
      <c r="J183" s="15" t="s">
        <v>399</v>
      </c>
      <c r="K183" s="16"/>
      <c r="L183" s="14"/>
      <c r="M183" s="15" t="s">
        <v>399</v>
      </c>
      <c r="N183" s="16"/>
      <c r="O183" s="14"/>
      <c r="P183" s="15" t="s">
        <v>399</v>
      </c>
      <c r="Q183" s="16"/>
      <c r="R183" s="14"/>
      <c r="S183" s="15" t="s">
        <v>399</v>
      </c>
      <c r="T183" s="16"/>
      <c r="U183" s="14">
        <v>0</v>
      </c>
      <c r="V183" s="15" t="s">
        <v>399</v>
      </c>
      <c r="W183" s="16">
        <v>3</v>
      </c>
      <c r="X183" s="14"/>
      <c r="Y183" s="15" t="s">
        <v>399</v>
      </c>
      <c r="Z183" s="16"/>
    </row>
    <row r="184" spans="1:27" ht="30" customHeight="1" x14ac:dyDescent="0.25">
      <c r="A184" s="10" t="s">
        <v>139</v>
      </c>
      <c r="B184" s="10" t="s">
        <v>130</v>
      </c>
      <c r="C184" s="10" t="s">
        <v>47</v>
      </c>
      <c r="D184" s="10"/>
      <c r="E184" s="28"/>
      <c r="F184" s="14"/>
      <c r="G184" s="17"/>
      <c r="H184" s="17"/>
      <c r="I184" s="14"/>
      <c r="J184" s="17"/>
      <c r="K184" s="16"/>
      <c r="L184" s="14"/>
      <c r="M184" s="17"/>
      <c r="N184" s="16"/>
      <c r="O184" s="14"/>
      <c r="P184" s="17"/>
      <c r="Q184" s="16"/>
      <c r="R184" s="14"/>
      <c r="S184" s="17"/>
      <c r="T184" s="16"/>
      <c r="U184" s="14">
        <v>0</v>
      </c>
      <c r="V184" s="17"/>
      <c r="W184" s="16"/>
      <c r="X184" s="14"/>
      <c r="Y184" s="17"/>
      <c r="Z184" s="16"/>
    </row>
    <row r="185" spans="1:27" ht="30" customHeight="1" x14ac:dyDescent="0.25">
      <c r="A185" s="10" t="s">
        <v>151</v>
      </c>
      <c r="B185" s="10" t="s">
        <v>130</v>
      </c>
      <c r="C185" s="10" t="s">
        <v>66</v>
      </c>
      <c r="D185" s="10"/>
      <c r="E185" s="28"/>
      <c r="F185" s="14"/>
      <c r="G185" s="17"/>
      <c r="H185" s="17"/>
      <c r="I185" s="14"/>
      <c r="J185" s="17"/>
      <c r="K185" s="16"/>
      <c r="L185" s="14"/>
      <c r="M185" s="17"/>
      <c r="N185" s="16"/>
      <c r="O185" s="14"/>
      <c r="P185" s="17"/>
      <c r="Q185" s="16"/>
      <c r="R185" s="14"/>
      <c r="S185" s="17"/>
      <c r="T185" s="16"/>
      <c r="U185" s="14">
        <v>0</v>
      </c>
      <c r="V185" s="17"/>
      <c r="W185" s="16"/>
      <c r="X185" s="14"/>
      <c r="Y185" s="17"/>
      <c r="Z185" s="16"/>
    </row>
    <row r="186" spans="1:27" ht="30" customHeight="1" x14ac:dyDescent="0.25">
      <c r="A186" s="10" t="s">
        <v>171</v>
      </c>
      <c r="B186" s="10" t="s">
        <v>130</v>
      </c>
      <c r="C186" s="10" t="s">
        <v>76</v>
      </c>
      <c r="D186" s="10"/>
      <c r="E186" s="28"/>
      <c r="F186" s="14"/>
      <c r="G186" s="17"/>
      <c r="H186" s="17"/>
      <c r="I186" s="14"/>
      <c r="J186" s="17"/>
      <c r="K186" s="16"/>
      <c r="L186" s="14"/>
      <c r="M186" s="17"/>
      <c r="N186" s="16"/>
      <c r="O186" s="14"/>
      <c r="P186" s="17"/>
      <c r="Q186" s="16"/>
      <c r="R186" s="14"/>
      <c r="S186" s="17"/>
      <c r="T186" s="16"/>
      <c r="U186" s="14">
        <v>0</v>
      </c>
      <c r="V186" s="17"/>
      <c r="W186" s="16"/>
      <c r="X186" s="14"/>
      <c r="Y186" s="17"/>
      <c r="Z186" s="16"/>
    </row>
    <row r="187" spans="1:27" ht="30" customHeight="1" x14ac:dyDescent="0.25">
      <c r="A187" s="10" t="s">
        <v>251</v>
      </c>
      <c r="B187" s="10" t="s">
        <v>201</v>
      </c>
      <c r="C187" s="10" t="s">
        <v>78</v>
      </c>
      <c r="D187" s="10"/>
      <c r="E187" s="28"/>
      <c r="F187" s="14"/>
      <c r="G187" s="17"/>
      <c r="H187" s="17"/>
      <c r="I187" s="14"/>
      <c r="J187" s="17"/>
      <c r="K187" s="16"/>
      <c r="L187" s="14"/>
      <c r="M187" s="17"/>
      <c r="N187" s="16"/>
      <c r="O187" s="14"/>
      <c r="P187" s="17"/>
      <c r="Q187" s="16"/>
      <c r="R187" s="14"/>
      <c r="S187" s="17"/>
      <c r="T187" s="16"/>
      <c r="U187" s="14">
        <v>0</v>
      </c>
      <c r="V187" s="17"/>
      <c r="W187" s="16"/>
      <c r="X187" s="14"/>
      <c r="Y187" s="17"/>
      <c r="Z187" s="16"/>
    </row>
    <row r="188" spans="1:27" ht="30" customHeight="1" x14ac:dyDescent="0.25">
      <c r="A188" s="10" t="s">
        <v>252</v>
      </c>
      <c r="B188" s="10" t="s">
        <v>201</v>
      </c>
      <c r="C188" s="10" t="s">
        <v>8</v>
      </c>
      <c r="D188" s="10"/>
      <c r="E188" s="28"/>
      <c r="F188" s="14"/>
      <c r="G188" s="17"/>
      <c r="H188" s="17"/>
      <c r="I188" s="14"/>
      <c r="J188" s="17"/>
      <c r="K188" s="16"/>
      <c r="L188" s="14"/>
      <c r="M188" s="17"/>
      <c r="N188" s="16"/>
      <c r="O188" s="14"/>
      <c r="P188" s="17"/>
      <c r="Q188" s="16"/>
      <c r="R188" s="14"/>
      <c r="S188" s="17"/>
      <c r="T188" s="16"/>
      <c r="U188" s="14">
        <v>0</v>
      </c>
      <c r="V188" s="17"/>
      <c r="W188" s="16"/>
      <c r="X188" s="14"/>
      <c r="Y188" s="17"/>
      <c r="Z188" s="16"/>
    </row>
    <row r="189" spans="1:27" ht="30" customHeight="1" x14ac:dyDescent="0.25">
      <c r="A189" s="10" t="s">
        <v>254</v>
      </c>
      <c r="B189" s="10" t="s">
        <v>201</v>
      </c>
      <c r="C189" s="10" t="s">
        <v>32</v>
      </c>
      <c r="D189" s="10"/>
      <c r="E189" s="28"/>
      <c r="F189" s="14"/>
      <c r="G189" s="17"/>
      <c r="H189" s="17"/>
      <c r="I189" s="14"/>
      <c r="J189" s="17"/>
      <c r="K189" s="16"/>
      <c r="L189" s="14"/>
      <c r="M189" s="17"/>
      <c r="N189" s="16"/>
      <c r="O189" s="14"/>
      <c r="P189" s="17"/>
      <c r="Q189" s="16"/>
      <c r="R189" s="14"/>
      <c r="S189" s="17"/>
      <c r="T189" s="16"/>
      <c r="U189" s="14">
        <v>0</v>
      </c>
      <c r="V189" s="17"/>
      <c r="W189" s="16"/>
      <c r="X189" s="14"/>
      <c r="Y189" s="17"/>
      <c r="Z189" s="16"/>
    </row>
    <row r="190" spans="1:27" ht="30" customHeight="1" x14ac:dyDescent="0.25">
      <c r="A190" s="10" t="s">
        <v>275</v>
      </c>
      <c r="B190" s="10" t="s">
        <v>201</v>
      </c>
      <c r="C190" s="10" t="s">
        <v>62</v>
      </c>
      <c r="D190" s="10"/>
      <c r="E190" s="28"/>
      <c r="F190" s="14"/>
      <c r="G190" s="17"/>
      <c r="H190" s="17"/>
      <c r="I190" s="14"/>
      <c r="J190" s="17"/>
      <c r="K190" s="16"/>
      <c r="L190" s="14"/>
      <c r="M190" s="17"/>
      <c r="N190" s="16"/>
      <c r="O190" s="14"/>
      <c r="P190" s="17"/>
      <c r="Q190" s="16"/>
      <c r="R190" s="14"/>
      <c r="S190" s="17"/>
      <c r="T190" s="16"/>
      <c r="U190" s="14">
        <v>1</v>
      </c>
      <c r="V190" s="17"/>
      <c r="W190" s="16"/>
      <c r="X190" s="14"/>
      <c r="Y190" s="17"/>
      <c r="Z190" s="16"/>
    </row>
    <row r="191" spans="1:27" ht="30" customHeight="1" thickBot="1" x14ac:dyDescent="0.3">
      <c r="A191" s="29" t="s">
        <v>289</v>
      </c>
      <c r="B191" s="29" t="s">
        <v>201</v>
      </c>
      <c r="C191" s="29" t="s">
        <v>66</v>
      </c>
      <c r="D191" s="29"/>
      <c r="E191" s="28"/>
      <c r="F191" s="30"/>
      <c r="G191" s="19"/>
      <c r="H191" s="19"/>
      <c r="I191" s="30"/>
      <c r="J191" s="19"/>
      <c r="K191" s="31"/>
      <c r="L191" s="30"/>
      <c r="M191" s="19"/>
      <c r="N191" s="31"/>
      <c r="O191" s="30"/>
      <c r="P191" s="19"/>
      <c r="Q191" s="31"/>
      <c r="R191" s="30"/>
      <c r="S191" s="19"/>
      <c r="T191" s="31"/>
      <c r="U191" s="30">
        <v>0</v>
      </c>
      <c r="V191" s="19"/>
      <c r="W191" s="31"/>
      <c r="X191" s="30"/>
      <c r="Y191" s="19"/>
      <c r="Z191" s="31"/>
    </row>
    <row r="192" spans="1:27" ht="30" customHeight="1" thickTop="1" x14ac:dyDescent="0.25">
      <c r="A192" s="32" t="s">
        <v>4</v>
      </c>
      <c r="B192" s="32" t="s">
        <v>0</v>
      </c>
      <c r="C192" s="32" t="s">
        <v>5</v>
      </c>
      <c r="D192" s="32"/>
      <c r="E192" s="33" t="s">
        <v>373</v>
      </c>
      <c r="F192" s="34" t="str">
        <f>IF(SUM(F181:F191)=0,"",SUM(F181:F191))</f>
        <v/>
      </c>
      <c r="G192" s="35"/>
      <c r="H192" s="35"/>
      <c r="I192" s="34" t="str">
        <f>IF(SUM(I181:I191)=0,"",SUM(I181:I191))</f>
        <v/>
      </c>
      <c r="J192" s="35"/>
      <c r="K192" s="36"/>
      <c r="L192" s="34" t="str">
        <f>IF(SUM(L181:L191)=0,"",SUM(L181:L191))</f>
        <v/>
      </c>
      <c r="M192" s="35"/>
      <c r="N192" s="36"/>
      <c r="O192" s="34" t="str">
        <f>IF(SUM(O181:O191)=0,"",SUM(O181:O191))</f>
        <v/>
      </c>
      <c r="P192" s="35"/>
      <c r="Q192" s="36"/>
      <c r="R192" s="34" t="str">
        <f>IF(SUM(R181:R191)=0,"",SUM(R181:R191))</f>
        <v/>
      </c>
      <c r="S192" s="35"/>
      <c r="T192" s="36"/>
      <c r="U192" s="34">
        <f>IF(SUM(U181:U191)=0,"",SUM(U181:U191))</f>
        <v>1</v>
      </c>
      <c r="V192" s="35"/>
      <c r="W192" s="36"/>
      <c r="X192" s="34" t="str">
        <f>IF(SUM(X181:X191)=0,"",SUM(X181:X191))</f>
        <v/>
      </c>
      <c r="Y192" s="35"/>
      <c r="Z192" s="36"/>
      <c r="AA192" s="4">
        <f>SUM(F192:Z192)</f>
        <v>1</v>
      </c>
    </row>
    <row r="193" spans="1:28" ht="30" customHeight="1" x14ac:dyDescent="0.25">
      <c r="A193" s="23" t="s">
        <v>96</v>
      </c>
      <c r="B193" s="23" t="s">
        <v>79</v>
      </c>
      <c r="C193" s="23" t="s">
        <v>19</v>
      </c>
      <c r="D193" s="23"/>
      <c r="E193" s="24" t="s">
        <v>376</v>
      </c>
      <c r="F193" s="14"/>
      <c r="G193" s="17"/>
      <c r="H193" s="17" t="str">
        <f>IF(SUM(H181:H183)=0,"",SUM(H181:H183))</f>
        <v/>
      </c>
      <c r="I193" s="14"/>
      <c r="J193" s="17"/>
      <c r="K193" s="17" t="str">
        <f>IF(SUM(K181:K183)=0,"",SUM(K181:K183))</f>
        <v/>
      </c>
      <c r="L193" s="14"/>
      <c r="M193" s="17"/>
      <c r="N193" s="17" t="str">
        <f>IF(SUM(N181:N183)=0,"",SUM(N181:N183))</f>
        <v/>
      </c>
      <c r="O193" s="14"/>
      <c r="P193" s="17"/>
      <c r="Q193" s="17" t="str">
        <f>IF(SUM(Q181:Q183)=0,"",SUM(Q181:Q183))</f>
        <v/>
      </c>
      <c r="R193" s="14"/>
      <c r="S193" s="17"/>
      <c r="T193" s="17" t="str">
        <f>IF(SUM(T181:T183)=0,"",SUM(T181:T183))</f>
        <v/>
      </c>
      <c r="U193" s="14"/>
      <c r="V193" s="17"/>
      <c r="W193" s="17">
        <f>IF(SUM(W181:W183)=0,"",SUM(W181:W183))</f>
        <v>7</v>
      </c>
      <c r="X193" s="14"/>
      <c r="Y193" s="17"/>
      <c r="Z193" s="17" t="str">
        <f>IF(SUM(Z181:Z183)=0,"",SUM(Z181:Z183))</f>
        <v/>
      </c>
      <c r="AA193" s="4">
        <f>SUM(F193:Z193)</f>
        <v>7</v>
      </c>
      <c r="AB193" s="5">
        <f>INT(SUM(F193:Z193)/3)</f>
        <v>2</v>
      </c>
    </row>
    <row r="194" spans="1:28" ht="30" customHeight="1" thickBot="1" x14ac:dyDescent="0.3">
      <c r="A194" s="23" t="s">
        <v>98</v>
      </c>
      <c r="B194" s="23" t="s">
        <v>79</v>
      </c>
      <c r="C194" s="23" t="s">
        <v>76</v>
      </c>
      <c r="D194" s="23"/>
      <c r="E194" s="18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4"/>
    </row>
    <row r="195" spans="1:28" ht="30" customHeight="1" x14ac:dyDescent="0.25">
      <c r="A195" s="23" t="s">
        <v>110</v>
      </c>
      <c r="B195" s="23" t="s">
        <v>79</v>
      </c>
      <c r="C195" s="23" t="s">
        <v>30</v>
      </c>
      <c r="D195" s="23"/>
      <c r="E195" s="20"/>
      <c r="F195" s="72">
        <f>IF((AA192-AB193)&lt;0,0,AA192-AB193)</f>
        <v>0</v>
      </c>
      <c r="G195" s="73"/>
      <c r="H195" s="74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4"/>
    </row>
    <row r="196" spans="1:28" ht="30" customHeight="1" thickBot="1" x14ac:dyDescent="0.3">
      <c r="A196" s="23" t="s">
        <v>162</v>
      </c>
      <c r="B196" s="23" t="s">
        <v>130</v>
      </c>
      <c r="C196" s="23" t="s">
        <v>49</v>
      </c>
      <c r="D196" s="23"/>
      <c r="E196" s="20"/>
      <c r="F196" s="75"/>
      <c r="G196" s="76"/>
      <c r="H196" s="77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4"/>
    </row>
    <row r="197" spans="1:28" ht="30" customHeight="1" x14ac:dyDescent="0.25">
      <c r="A197" s="23" t="s">
        <v>167</v>
      </c>
      <c r="B197" s="23" t="s">
        <v>130</v>
      </c>
      <c r="C197" s="23" t="s">
        <v>37</v>
      </c>
      <c r="D197" s="23"/>
      <c r="E197" s="20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8" ht="30" customHeight="1" x14ac:dyDescent="0.25">
      <c r="A198" s="23" t="s">
        <v>169</v>
      </c>
      <c r="B198" s="23" t="s">
        <v>130</v>
      </c>
      <c r="C198" s="23" t="s">
        <v>137</v>
      </c>
      <c r="D198" s="23"/>
      <c r="E198" s="20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8" ht="50.1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8" ht="24.95" customHeight="1" x14ac:dyDescent="0.25">
      <c r="A200" s="82" t="s">
        <v>360</v>
      </c>
      <c r="B200" s="83"/>
      <c r="C200" s="84"/>
      <c r="D200" s="93" t="s">
        <v>410</v>
      </c>
      <c r="E200" s="94"/>
      <c r="F200" s="92"/>
      <c r="G200" s="92"/>
      <c r="H200" s="92"/>
      <c r="I200" s="92" t="s">
        <v>393</v>
      </c>
      <c r="J200" s="92"/>
      <c r="K200" s="92"/>
      <c r="L200" s="92" t="s">
        <v>394</v>
      </c>
      <c r="M200" s="92"/>
      <c r="N200" s="92"/>
      <c r="O200" s="92" t="s">
        <v>395</v>
      </c>
      <c r="P200" s="92"/>
      <c r="Q200" s="92"/>
      <c r="R200" s="92" t="s">
        <v>396</v>
      </c>
      <c r="S200" s="92"/>
      <c r="T200" s="92"/>
      <c r="U200" s="92" t="s">
        <v>397</v>
      </c>
      <c r="V200" s="92"/>
      <c r="W200" s="92"/>
      <c r="X200" s="92" t="s">
        <v>398</v>
      </c>
      <c r="Y200" s="92"/>
      <c r="Z200" s="92"/>
    </row>
    <row r="201" spans="1:28" ht="24.95" customHeight="1" x14ac:dyDescent="0.25">
      <c r="A201" s="85"/>
      <c r="B201" s="86"/>
      <c r="C201" s="87"/>
      <c r="D201" s="95"/>
      <c r="E201" s="96"/>
      <c r="F201" s="6"/>
      <c r="G201" s="7"/>
      <c r="H201" s="8"/>
      <c r="I201" s="6" t="s">
        <v>373</v>
      </c>
      <c r="J201" s="7" t="s">
        <v>399</v>
      </c>
      <c r="K201" s="9" t="s">
        <v>376</v>
      </c>
      <c r="L201" s="6" t="s">
        <v>373</v>
      </c>
      <c r="M201" s="7" t="s">
        <v>399</v>
      </c>
      <c r="N201" s="9" t="s">
        <v>376</v>
      </c>
      <c r="O201" s="6" t="s">
        <v>373</v>
      </c>
      <c r="P201" s="7" t="s">
        <v>399</v>
      </c>
      <c r="Q201" s="9" t="s">
        <v>376</v>
      </c>
      <c r="R201" s="6" t="s">
        <v>373</v>
      </c>
      <c r="S201" s="7" t="s">
        <v>399</v>
      </c>
      <c r="T201" s="9" t="s">
        <v>376</v>
      </c>
      <c r="U201" s="6" t="s">
        <v>373</v>
      </c>
      <c r="V201" s="7" t="s">
        <v>399</v>
      </c>
      <c r="W201" s="9" t="s">
        <v>376</v>
      </c>
      <c r="X201" s="6" t="s">
        <v>373</v>
      </c>
      <c r="Y201" s="7" t="s">
        <v>399</v>
      </c>
      <c r="Z201" s="9" t="s">
        <v>376</v>
      </c>
    </row>
    <row r="202" spans="1:28" ht="30" customHeight="1" x14ac:dyDescent="0.25">
      <c r="A202" s="10" t="s">
        <v>65</v>
      </c>
      <c r="B202" s="10" t="s">
        <v>0</v>
      </c>
      <c r="C202" s="10" t="s">
        <v>66</v>
      </c>
      <c r="D202" s="22"/>
      <c r="E202" s="28"/>
      <c r="F202" s="11"/>
      <c r="G202" s="12"/>
      <c r="H202" s="13"/>
      <c r="I202" s="14"/>
      <c r="J202" s="15" t="s">
        <v>399</v>
      </c>
      <c r="K202" s="16"/>
      <c r="L202" s="14"/>
      <c r="M202" s="15" t="s">
        <v>399</v>
      </c>
      <c r="N202" s="16"/>
      <c r="O202" s="14"/>
      <c r="P202" s="15" t="s">
        <v>399</v>
      </c>
      <c r="Q202" s="16"/>
      <c r="R202" s="14"/>
      <c r="S202" s="15" t="s">
        <v>399</v>
      </c>
      <c r="T202" s="16"/>
      <c r="U202" s="14"/>
      <c r="V202" s="15" t="s">
        <v>399</v>
      </c>
      <c r="W202" s="16">
        <v>2</v>
      </c>
      <c r="X202" s="14"/>
      <c r="Y202" s="15" t="s">
        <v>399</v>
      </c>
      <c r="Z202" s="16"/>
    </row>
    <row r="203" spans="1:28" ht="30" customHeight="1" x14ac:dyDescent="0.25">
      <c r="A203" s="10" t="s">
        <v>89</v>
      </c>
      <c r="B203" s="10" t="s">
        <v>79</v>
      </c>
      <c r="C203" s="10" t="s">
        <v>68</v>
      </c>
      <c r="D203" s="22"/>
      <c r="E203" s="28"/>
      <c r="F203" s="14"/>
      <c r="G203" s="15"/>
      <c r="H203" s="17"/>
      <c r="I203" s="14"/>
      <c r="J203" s="15" t="s">
        <v>399</v>
      </c>
      <c r="K203" s="16"/>
      <c r="L203" s="14"/>
      <c r="M203" s="15" t="s">
        <v>399</v>
      </c>
      <c r="N203" s="16"/>
      <c r="O203" s="14"/>
      <c r="P203" s="15" t="s">
        <v>399</v>
      </c>
      <c r="Q203" s="16"/>
      <c r="R203" s="14"/>
      <c r="S203" s="15" t="s">
        <v>399</v>
      </c>
      <c r="T203" s="16"/>
      <c r="U203" s="14">
        <v>0</v>
      </c>
      <c r="V203" s="15" t="s">
        <v>399</v>
      </c>
      <c r="W203" s="16">
        <v>0</v>
      </c>
      <c r="X203" s="14"/>
      <c r="Y203" s="15" t="s">
        <v>399</v>
      </c>
      <c r="Z203" s="16">
        <v>1</v>
      </c>
    </row>
    <row r="204" spans="1:28" ht="30" customHeight="1" x14ac:dyDescent="0.25">
      <c r="A204" s="10" t="s">
        <v>118</v>
      </c>
      <c r="B204" s="10" t="s">
        <v>79</v>
      </c>
      <c r="C204" s="10" t="s">
        <v>54</v>
      </c>
      <c r="D204" s="22"/>
      <c r="E204" s="28"/>
      <c r="F204" s="14"/>
      <c r="G204" s="15"/>
      <c r="H204" s="17"/>
      <c r="I204" s="14"/>
      <c r="J204" s="15" t="s">
        <v>399</v>
      </c>
      <c r="K204" s="16"/>
      <c r="L204" s="14"/>
      <c r="M204" s="15" t="s">
        <v>399</v>
      </c>
      <c r="N204" s="16"/>
      <c r="O204" s="14"/>
      <c r="P204" s="15" t="s">
        <v>399</v>
      </c>
      <c r="Q204" s="16"/>
      <c r="R204" s="14"/>
      <c r="S204" s="15" t="s">
        <v>399</v>
      </c>
      <c r="T204" s="16"/>
      <c r="U204" s="14">
        <v>0</v>
      </c>
      <c r="V204" s="15" t="s">
        <v>399</v>
      </c>
      <c r="W204" s="16">
        <v>0</v>
      </c>
      <c r="X204" s="14"/>
      <c r="Y204" s="15" t="s">
        <v>399</v>
      </c>
      <c r="Z204" s="16"/>
    </row>
    <row r="205" spans="1:28" ht="30" customHeight="1" x14ac:dyDescent="0.25">
      <c r="A205" s="10" t="s">
        <v>153</v>
      </c>
      <c r="B205" s="10" t="s">
        <v>130</v>
      </c>
      <c r="C205" s="10" t="s">
        <v>71</v>
      </c>
      <c r="D205" s="22"/>
      <c r="E205" s="28"/>
      <c r="F205" s="14"/>
      <c r="G205" s="17"/>
      <c r="H205" s="17"/>
      <c r="I205" s="14"/>
      <c r="J205" s="17"/>
      <c r="K205" s="16"/>
      <c r="L205" s="14"/>
      <c r="M205" s="17"/>
      <c r="N205" s="16"/>
      <c r="O205" s="14"/>
      <c r="P205" s="17"/>
      <c r="Q205" s="16"/>
      <c r="R205" s="14"/>
      <c r="S205" s="17"/>
      <c r="T205" s="16"/>
      <c r="U205" s="14">
        <v>0</v>
      </c>
      <c r="V205" s="17"/>
      <c r="W205" s="16"/>
      <c r="X205" s="14"/>
      <c r="Y205" s="17"/>
      <c r="Z205" s="16"/>
    </row>
    <row r="206" spans="1:28" ht="30" customHeight="1" x14ac:dyDescent="0.25">
      <c r="A206" s="10" t="s">
        <v>154</v>
      </c>
      <c r="B206" s="10" t="s">
        <v>130</v>
      </c>
      <c r="C206" s="10" t="s">
        <v>66</v>
      </c>
      <c r="D206" s="22"/>
      <c r="E206" s="28"/>
      <c r="F206" s="14"/>
      <c r="G206" s="17"/>
      <c r="H206" s="17"/>
      <c r="I206" s="14"/>
      <c r="J206" s="17"/>
      <c r="K206" s="16"/>
      <c r="L206" s="14"/>
      <c r="M206" s="17"/>
      <c r="N206" s="16"/>
      <c r="O206" s="14"/>
      <c r="P206" s="17"/>
      <c r="Q206" s="16"/>
      <c r="R206" s="14"/>
      <c r="S206" s="17"/>
      <c r="T206" s="16"/>
      <c r="U206" s="14">
        <v>0</v>
      </c>
      <c r="V206" s="17"/>
      <c r="W206" s="16"/>
      <c r="X206" s="14"/>
      <c r="Y206" s="17"/>
      <c r="Z206" s="16"/>
    </row>
    <row r="207" spans="1:28" ht="30" customHeight="1" x14ac:dyDescent="0.25">
      <c r="A207" s="10" t="s">
        <v>156</v>
      </c>
      <c r="B207" s="10" t="s">
        <v>130</v>
      </c>
      <c r="C207" s="10" t="s">
        <v>76</v>
      </c>
      <c r="D207" s="22"/>
      <c r="E207" s="28"/>
      <c r="F207" s="14"/>
      <c r="G207" s="17"/>
      <c r="H207" s="17"/>
      <c r="I207" s="14"/>
      <c r="J207" s="17"/>
      <c r="K207" s="16"/>
      <c r="L207" s="14"/>
      <c r="M207" s="17"/>
      <c r="N207" s="16"/>
      <c r="O207" s="14"/>
      <c r="P207" s="17"/>
      <c r="Q207" s="16"/>
      <c r="R207" s="14"/>
      <c r="S207" s="17"/>
      <c r="T207" s="16"/>
      <c r="U207" s="14">
        <v>0</v>
      </c>
      <c r="V207" s="17"/>
      <c r="W207" s="16"/>
      <c r="X207" s="14"/>
      <c r="Y207" s="17"/>
      <c r="Z207" s="16"/>
    </row>
    <row r="208" spans="1:28" ht="30" customHeight="1" x14ac:dyDescent="0.25">
      <c r="A208" s="10" t="s">
        <v>202</v>
      </c>
      <c r="B208" s="10" t="s">
        <v>201</v>
      </c>
      <c r="C208" s="10" t="s">
        <v>37</v>
      </c>
      <c r="D208" s="22"/>
      <c r="E208" s="28"/>
      <c r="F208" s="14"/>
      <c r="G208" s="17"/>
      <c r="H208" s="17"/>
      <c r="I208" s="14"/>
      <c r="J208" s="17"/>
      <c r="K208" s="16"/>
      <c r="L208" s="14"/>
      <c r="M208" s="17"/>
      <c r="N208" s="16"/>
      <c r="O208" s="14"/>
      <c r="P208" s="17"/>
      <c r="Q208" s="16"/>
      <c r="R208" s="14"/>
      <c r="S208" s="17"/>
      <c r="T208" s="16"/>
      <c r="U208" s="14">
        <v>0</v>
      </c>
      <c r="V208" s="17"/>
      <c r="W208" s="16"/>
      <c r="X208" s="14"/>
      <c r="Y208" s="17"/>
      <c r="Z208" s="16"/>
    </row>
    <row r="209" spans="1:28" ht="30" customHeight="1" x14ac:dyDescent="0.25">
      <c r="A209" s="10" t="s">
        <v>248</v>
      </c>
      <c r="B209" s="10" t="s">
        <v>201</v>
      </c>
      <c r="C209" s="10" t="s">
        <v>66</v>
      </c>
      <c r="D209" s="22"/>
      <c r="E209" s="28"/>
      <c r="F209" s="14"/>
      <c r="G209" s="17"/>
      <c r="H209" s="17"/>
      <c r="I209" s="14"/>
      <c r="J209" s="17"/>
      <c r="K209" s="16"/>
      <c r="L209" s="14"/>
      <c r="M209" s="17"/>
      <c r="N209" s="16"/>
      <c r="O209" s="14"/>
      <c r="P209" s="17"/>
      <c r="Q209" s="16"/>
      <c r="R209" s="14"/>
      <c r="S209" s="17"/>
      <c r="T209" s="16"/>
      <c r="U209" s="14">
        <v>0</v>
      </c>
      <c r="V209" s="17"/>
      <c r="W209" s="16"/>
      <c r="X209" s="14"/>
      <c r="Y209" s="17"/>
      <c r="Z209" s="16"/>
    </row>
    <row r="210" spans="1:28" ht="30" customHeight="1" x14ac:dyDescent="0.25">
      <c r="A210" s="10" t="s">
        <v>253</v>
      </c>
      <c r="B210" s="10" t="s">
        <v>201</v>
      </c>
      <c r="C210" s="10" t="s">
        <v>11</v>
      </c>
      <c r="D210" s="22"/>
      <c r="E210" s="28"/>
      <c r="F210" s="14"/>
      <c r="G210" s="17"/>
      <c r="H210" s="17"/>
      <c r="I210" s="14"/>
      <c r="J210" s="17"/>
      <c r="K210" s="16"/>
      <c r="L210" s="14"/>
      <c r="M210" s="17"/>
      <c r="N210" s="16"/>
      <c r="O210" s="14"/>
      <c r="P210" s="17"/>
      <c r="Q210" s="16"/>
      <c r="R210" s="14"/>
      <c r="S210" s="17"/>
      <c r="T210" s="16"/>
      <c r="U210" s="14">
        <v>0</v>
      </c>
      <c r="V210" s="17"/>
      <c r="W210" s="16"/>
      <c r="X210" s="14"/>
      <c r="Y210" s="17"/>
      <c r="Z210" s="16"/>
    </row>
    <row r="211" spans="1:28" ht="30" customHeight="1" x14ac:dyDescent="0.25">
      <c r="A211" s="10" t="s">
        <v>257</v>
      </c>
      <c r="B211" s="10" t="s">
        <v>201</v>
      </c>
      <c r="C211" s="10" t="s">
        <v>175</v>
      </c>
      <c r="D211" s="22"/>
      <c r="E211" s="28"/>
      <c r="F211" s="14"/>
      <c r="G211" s="17"/>
      <c r="H211" s="17"/>
      <c r="I211" s="14"/>
      <c r="J211" s="17"/>
      <c r="K211" s="16"/>
      <c r="L211" s="14"/>
      <c r="M211" s="17"/>
      <c r="N211" s="16"/>
      <c r="O211" s="14"/>
      <c r="P211" s="17"/>
      <c r="Q211" s="16"/>
      <c r="R211" s="14"/>
      <c r="S211" s="17"/>
      <c r="T211" s="16"/>
      <c r="U211" s="14">
        <v>0</v>
      </c>
      <c r="V211" s="17"/>
      <c r="W211" s="16"/>
      <c r="X211" s="14"/>
      <c r="Y211" s="17"/>
      <c r="Z211" s="16"/>
    </row>
    <row r="212" spans="1:28" ht="30" customHeight="1" thickBot="1" x14ac:dyDescent="0.3">
      <c r="A212" s="29" t="s">
        <v>300</v>
      </c>
      <c r="B212" s="29" t="s">
        <v>201</v>
      </c>
      <c r="C212" s="29" t="s">
        <v>32</v>
      </c>
      <c r="D212" s="37"/>
      <c r="E212" s="28"/>
      <c r="F212" s="30"/>
      <c r="G212" s="19"/>
      <c r="H212" s="19"/>
      <c r="I212" s="30"/>
      <c r="J212" s="19"/>
      <c r="K212" s="31"/>
      <c r="L212" s="30"/>
      <c r="M212" s="19"/>
      <c r="N212" s="31"/>
      <c r="O212" s="30"/>
      <c r="P212" s="19"/>
      <c r="Q212" s="31"/>
      <c r="R212" s="30"/>
      <c r="S212" s="19"/>
      <c r="T212" s="31"/>
      <c r="U212" s="30">
        <v>0</v>
      </c>
      <c r="V212" s="19"/>
      <c r="W212" s="31"/>
      <c r="X212" s="30"/>
      <c r="Y212" s="19"/>
      <c r="Z212" s="31"/>
    </row>
    <row r="213" spans="1:28" ht="30" customHeight="1" thickTop="1" x14ac:dyDescent="0.25">
      <c r="A213" s="32" t="s">
        <v>40</v>
      </c>
      <c r="B213" s="32" t="s">
        <v>0</v>
      </c>
      <c r="C213" s="32" t="s">
        <v>41</v>
      </c>
      <c r="D213" s="38"/>
      <c r="E213" s="39" t="s">
        <v>373</v>
      </c>
      <c r="F213" s="34" t="str">
        <f>IF(SUM(F202:F212)=0,"",SUM(F202:F212))</f>
        <v/>
      </c>
      <c r="G213" s="35"/>
      <c r="H213" s="35"/>
      <c r="I213" s="34" t="str">
        <f>IF(SUM(I202:I212)=0,"",SUM(I202:I212))</f>
        <v/>
      </c>
      <c r="J213" s="35"/>
      <c r="K213" s="36"/>
      <c r="L213" s="34" t="str">
        <f>IF(SUM(L202:L212)=0,"",SUM(L202:L212))</f>
        <v/>
      </c>
      <c r="M213" s="35"/>
      <c r="N213" s="36"/>
      <c r="O213" s="34" t="str">
        <f>IF(SUM(O202:O212)=0,"",SUM(O202:O212))</f>
        <v/>
      </c>
      <c r="P213" s="35"/>
      <c r="Q213" s="36"/>
      <c r="R213" s="34" t="str">
        <f>IF(SUM(R202:R212)=0,"",SUM(R202:R212))</f>
        <v/>
      </c>
      <c r="S213" s="35"/>
      <c r="T213" s="36"/>
      <c r="U213" s="34" t="str">
        <f>IF(SUM(U202:U212)=0,"",SUM(U202:U212))</f>
        <v/>
      </c>
      <c r="V213" s="35"/>
      <c r="W213" s="36"/>
      <c r="X213" s="34" t="str">
        <f>IF(SUM(X202:X212)=0,"",SUM(X202:X212))</f>
        <v/>
      </c>
      <c r="Y213" s="35"/>
      <c r="Z213" s="36"/>
      <c r="AA213" s="4">
        <f>SUM(F213:Z213)</f>
        <v>0</v>
      </c>
    </row>
    <row r="214" spans="1:28" ht="30" customHeight="1" x14ac:dyDescent="0.25">
      <c r="A214" s="23" t="s">
        <v>83</v>
      </c>
      <c r="B214" s="23" t="s">
        <v>79</v>
      </c>
      <c r="C214" s="23" t="s">
        <v>64</v>
      </c>
      <c r="D214" s="25"/>
      <c r="E214" s="27" t="s">
        <v>376</v>
      </c>
      <c r="F214" s="14"/>
      <c r="G214" s="17"/>
      <c r="H214" s="17" t="str">
        <f>IF(SUM(H202:H204)=0,"",SUM(H202:H204))</f>
        <v/>
      </c>
      <c r="I214" s="14"/>
      <c r="J214" s="17"/>
      <c r="K214" s="17" t="str">
        <f>IF(SUM(K202:K204)=0,"",SUM(K202:K204))</f>
        <v/>
      </c>
      <c r="L214" s="14"/>
      <c r="M214" s="17"/>
      <c r="N214" s="17" t="str">
        <f>IF(SUM(N202:N204)=0,"",SUM(N202:N204))</f>
        <v/>
      </c>
      <c r="O214" s="14"/>
      <c r="P214" s="17"/>
      <c r="Q214" s="17" t="str">
        <f>IF(SUM(Q202:Q204)=0,"",SUM(Q202:Q204))</f>
        <v/>
      </c>
      <c r="R214" s="14"/>
      <c r="S214" s="17"/>
      <c r="T214" s="17" t="str">
        <f>IF(SUM(T202:T204)=0,"",SUM(T202:T204))</f>
        <v/>
      </c>
      <c r="U214" s="14"/>
      <c r="V214" s="17"/>
      <c r="W214" s="17">
        <f>IF(SUM(W202:W204)=0,"",SUM(W202:W204))</f>
        <v>2</v>
      </c>
      <c r="X214" s="14"/>
      <c r="Y214" s="17"/>
      <c r="Z214" s="17">
        <f>IF(SUM(Z202:Z204)=0,"",SUM(Z202:Z204))</f>
        <v>1</v>
      </c>
      <c r="AA214" s="4">
        <f>SUM(F214:Z214)</f>
        <v>3</v>
      </c>
      <c r="AB214" s="5">
        <f>INT(SUM(F214:Z214)/3)</f>
        <v>1</v>
      </c>
    </row>
    <row r="215" spans="1:28" ht="30" customHeight="1" thickBot="1" x14ac:dyDescent="0.3">
      <c r="A215" s="23" t="s">
        <v>95</v>
      </c>
      <c r="B215" s="23" t="s">
        <v>79</v>
      </c>
      <c r="C215" s="23" t="s">
        <v>66</v>
      </c>
      <c r="D215" s="26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4"/>
    </row>
    <row r="216" spans="1:28" ht="30" customHeight="1" x14ac:dyDescent="0.25">
      <c r="A216" s="23" t="s">
        <v>113</v>
      </c>
      <c r="B216" s="23" t="s">
        <v>79</v>
      </c>
      <c r="C216" s="23" t="s">
        <v>41</v>
      </c>
      <c r="D216" s="26"/>
      <c r="E216" s="20"/>
      <c r="F216" s="72">
        <f>IF((AA213-AB214)&lt;0,0,AA213-AB214)</f>
        <v>0</v>
      </c>
      <c r="G216" s="73"/>
      <c r="H216" s="74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4"/>
    </row>
    <row r="217" spans="1:28" ht="30" customHeight="1" thickBot="1" x14ac:dyDescent="0.3">
      <c r="A217" s="23" t="s">
        <v>199</v>
      </c>
      <c r="B217" s="23" t="s">
        <v>130</v>
      </c>
      <c r="C217" s="23" t="s">
        <v>71</v>
      </c>
      <c r="D217" s="26"/>
      <c r="E217" s="20"/>
      <c r="F217" s="75"/>
      <c r="G217" s="76"/>
      <c r="H217" s="77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4"/>
    </row>
    <row r="218" spans="1:28" ht="30" customHeight="1" x14ac:dyDescent="0.25">
      <c r="A218" s="23" t="s">
        <v>246</v>
      </c>
      <c r="B218" s="23" t="s">
        <v>201</v>
      </c>
      <c r="C218" s="23" t="s">
        <v>19</v>
      </c>
      <c r="D218" s="26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8" ht="30" customHeight="1" x14ac:dyDescent="0.25">
      <c r="A219" s="23" t="s">
        <v>305</v>
      </c>
      <c r="B219" s="23" t="s">
        <v>201</v>
      </c>
      <c r="C219" s="23" t="s">
        <v>44</v>
      </c>
      <c r="D219" s="26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8" ht="30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8" ht="50.1" customHeight="1" x14ac:dyDescent="0.25">
      <c r="A221" s="81" t="s">
        <v>401</v>
      </c>
      <c r="B221" s="81"/>
      <c r="C221" s="81"/>
      <c r="D221" s="81" t="s">
        <v>400</v>
      </c>
      <c r="E221" s="81"/>
      <c r="F221" s="81"/>
      <c r="G221" s="81"/>
      <c r="H221" s="81"/>
      <c r="I221" s="81" t="s">
        <v>402</v>
      </c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8" ht="24.9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8" ht="24.95" customHeight="1" x14ac:dyDescent="0.25">
      <c r="A223" s="82" t="s">
        <v>348</v>
      </c>
      <c r="B223" s="83"/>
      <c r="C223" s="84"/>
      <c r="D223" s="93" t="s">
        <v>411</v>
      </c>
      <c r="E223" s="94"/>
      <c r="F223" s="92"/>
      <c r="G223" s="92"/>
      <c r="H223" s="92"/>
      <c r="I223" s="92" t="s">
        <v>393</v>
      </c>
      <c r="J223" s="92"/>
      <c r="K223" s="92"/>
      <c r="L223" s="92" t="s">
        <v>394</v>
      </c>
      <c r="M223" s="92"/>
      <c r="N223" s="92"/>
      <c r="O223" s="92" t="s">
        <v>395</v>
      </c>
      <c r="P223" s="92"/>
      <c r="Q223" s="92"/>
      <c r="R223" s="92" t="s">
        <v>396</v>
      </c>
      <c r="S223" s="92"/>
      <c r="T223" s="92"/>
      <c r="U223" s="92" t="s">
        <v>397</v>
      </c>
      <c r="V223" s="92"/>
      <c r="W223" s="92"/>
      <c r="X223" s="92" t="s">
        <v>398</v>
      </c>
      <c r="Y223" s="92"/>
      <c r="Z223" s="92"/>
    </row>
    <row r="224" spans="1:28" ht="24.95" customHeight="1" x14ac:dyDescent="0.25">
      <c r="A224" s="85"/>
      <c r="B224" s="86"/>
      <c r="C224" s="87"/>
      <c r="D224" s="95"/>
      <c r="E224" s="96"/>
      <c r="F224" s="6"/>
      <c r="G224" s="7"/>
      <c r="H224" s="8"/>
      <c r="I224" s="6" t="s">
        <v>373</v>
      </c>
      <c r="J224" s="7" t="s">
        <v>399</v>
      </c>
      <c r="K224" s="9" t="s">
        <v>376</v>
      </c>
      <c r="L224" s="6" t="s">
        <v>373</v>
      </c>
      <c r="M224" s="7" t="s">
        <v>399</v>
      </c>
      <c r="N224" s="9" t="s">
        <v>376</v>
      </c>
      <c r="O224" s="6" t="s">
        <v>373</v>
      </c>
      <c r="P224" s="7" t="s">
        <v>399</v>
      </c>
      <c r="Q224" s="9" t="s">
        <v>376</v>
      </c>
      <c r="R224" s="6" t="s">
        <v>373</v>
      </c>
      <c r="S224" s="7" t="s">
        <v>399</v>
      </c>
      <c r="T224" s="9" t="s">
        <v>376</v>
      </c>
      <c r="U224" s="6" t="s">
        <v>373</v>
      </c>
      <c r="V224" s="7" t="s">
        <v>399</v>
      </c>
      <c r="W224" s="9" t="s">
        <v>376</v>
      </c>
      <c r="X224" s="6" t="s">
        <v>373</v>
      </c>
      <c r="Y224" s="7" t="s">
        <v>399</v>
      </c>
      <c r="Z224" s="9" t="s">
        <v>376</v>
      </c>
    </row>
    <row r="225" spans="1:28" ht="30" customHeight="1" x14ac:dyDescent="0.25">
      <c r="A225" s="10" t="s">
        <v>18</v>
      </c>
      <c r="B225" s="10" t="s">
        <v>0</v>
      </c>
      <c r="C225" s="10" t="s">
        <v>19</v>
      </c>
      <c r="D225" s="10"/>
      <c r="E225" s="28"/>
      <c r="F225" s="11"/>
      <c r="G225" s="12"/>
      <c r="H225" s="13"/>
      <c r="I225" s="14"/>
      <c r="J225" s="15" t="s">
        <v>399</v>
      </c>
      <c r="K225" s="16"/>
      <c r="L225" s="14"/>
      <c r="M225" s="15" t="s">
        <v>399</v>
      </c>
      <c r="N225" s="16"/>
      <c r="O225" s="14"/>
      <c r="P225" s="15" t="s">
        <v>399</v>
      </c>
      <c r="Q225" s="16"/>
      <c r="R225" s="14"/>
      <c r="S225" s="15" t="s">
        <v>399</v>
      </c>
      <c r="T225" s="16"/>
      <c r="U225" s="14"/>
      <c r="V225" s="15" t="s">
        <v>399</v>
      </c>
      <c r="W225" s="16">
        <v>1</v>
      </c>
      <c r="X225" s="14"/>
      <c r="Y225" s="15" t="s">
        <v>399</v>
      </c>
      <c r="Z225" s="16"/>
    </row>
    <row r="226" spans="1:28" ht="30" customHeight="1" x14ac:dyDescent="0.25">
      <c r="A226" s="10" t="s">
        <v>82</v>
      </c>
      <c r="B226" s="10" t="s">
        <v>79</v>
      </c>
      <c r="C226" s="10" t="s">
        <v>39</v>
      </c>
      <c r="D226" s="10"/>
      <c r="E226" s="28"/>
      <c r="F226" s="14"/>
      <c r="G226" s="15"/>
      <c r="H226" s="17"/>
      <c r="I226" s="14"/>
      <c r="J226" s="15" t="s">
        <v>399</v>
      </c>
      <c r="K226" s="16"/>
      <c r="L226" s="14"/>
      <c r="M226" s="15" t="s">
        <v>399</v>
      </c>
      <c r="N226" s="16"/>
      <c r="O226" s="14"/>
      <c r="P226" s="15" t="s">
        <v>399</v>
      </c>
      <c r="Q226" s="16"/>
      <c r="R226" s="14"/>
      <c r="S226" s="15" t="s">
        <v>399</v>
      </c>
      <c r="T226" s="16"/>
      <c r="U226" s="14">
        <v>0</v>
      </c>
      <c r="V226" s="15" t="s">
        <v>399</v>
      </c>
      <c r="W226" s="16">
        <v>3</v>
      </c>
      <c r="X226" s="14"/>
      <c r="Y226" s="15" t="s">
        <v>399</v>
      </c>
      <c r="Z226" s="16"/>
    </row>
    <row r="227" spans="1:28" ht="30" customHeight="1" x14ac:dyDescent="0.25">
      <c r="A227" s="10" t="s">
        <v>125</v>
      </c>
      <c r="B227" s="10" t="s">
        <v>79</v>
      </c>
      <c r="C227" s="10" t="s">
        <v>54</v>
      </c>
      <c r="D227" s="10"/>
      <c r="E227" s="28"/>
      <c r="F227" s="14"/>
      <c r="G227" s="15"/>
      <c r="H227" s="17"/>
      <c r="I227" s="14"/>
      <c r="J227" s="15" t="s">
        <v>399</v>
      </c>
      <c r="K227" s="16"/>
      <c r="L227" s="14"/>
      <c r="M227" s="15" t="s">
        <v>399</v>
      </c>
      <c r="N227" s="16"/>
      <c r="O227" s="14"/>
      <c r="P227" s="15" t="s">
        <v>399</v>
      </c>
      <c r="Q227" s="16"/>
      <c r="R227" s="14"/>
      <c r="S227" s="15" t="s">
        <v>399</v>
      </c>
      <c r="T227" s="16"/>
      <c r="U227" s="14">
        <v>0</v>
      </c>
      <c r="V227" s="15" t="s">
        <v>399</v>
      </c>
      <c r="W227" s="16">
        <v>0</v>
      </c>
      <c r="X227" s="14"/>
      <c r="Y227" s="15" t="s">
        <v>399</v>
      </c>
      <c r="Z227" s="16"/>
    </row>
    <row r="228" spans="1:28" ht="30" customHeight="1" x14ac:dyDescent="0.25">
      <c r="A228" s="10" t="s">
        <v>177</v>
      </c>
      <c r="B228" s="10" t="s">
        <v>130</v>
      </c>
      <c r="C228" s="10" t="s">
        <v>19</v>
      </c>
      <c r="D228" s="10"/>
      <c r="E228" s="28"/>
      <c r="F228" s="14"/>
      <c r="G228" s="17"/>
      <c r="H228" s="17"/>
      <c r="I228" s="14"/>
      <c r="J228" s="17"/>
      <c r="K228" s="16"/>
      <c r="L228" s="14"/>
      <c r="M228" s="17"/>
      <c r="N228" s="16"/>
      <c r="O228" s="14"/>
      <c r="P228" s="17"/>
      <c r="Q228" s="16"/>
      <c r="R228" s="14"/>
      <c r="S228" s="17"/>
      <c r="T228" s="16"/>
      <c r="U228" s="14">
        <v>0</v>
      </c>
      <c r="V228" s="17"/>
      <c r="W228" s="16"/>
      <c r="X228" s="14"/>
      <c r="Y228" s="17"/>
      <c r="Z228" s="16"/>
    </row>
    <row r="229" spans="1:28" ht="30" customHeight="1" x14ac:dyDescent="0.25">
      <c r="A229" s="10" t="s">
        <v>178</v>
      </c>
      <c r="B229" s="10" t="s">
        <v>130</v>
      </c>
      <c r="C229" s="10" t="s">
        <v>78</v>
      </c>
      <c r="D229" s="10"/>
      <c r="E229" s="28"/>
      <c r="F229" s="14"/>
      <c r="G229" s="17"/>
      <c r="H229" s="17"/>
      <c r="I229" s="14"/>
      <c r="J229" s="17"/>
      <c r="K229" s="16"/>
      <c r="L229" s="14"/>
      <c r="M229" s="17"/>
      <c r="N229" s="16"/>
      <c r="O229" s="14"/>
      <c r="P229" s="17"/>
      <c r="Q229" s="16"/>
      <c r="R229" s="14"/>
      <c r="S229" s="17"/>
      <c r="T229" s="16"/>
      <c r="U229" s="14">
        <v>0</v>
      </c>
      <c r="V229" s="17"/>
      <c r="W229" s="16"/>
      <c r="X229" s="14">
        <v>1</v>
      </c>
      <c r="Y229" s="17"/>
      <c r="Z229" s="16"/>
    </row>
    <row r="230" spans="1:28" ht="30" customHeight="1" x14ac:dyDescent="0.25">
      <c r="A230" s="10" t="s">
        <v>185</v>
      </c>
      <c r="B230" s="10" t="s">
        <v>130</v>
      </c>
      <c r="C230" s="10" t="s">
        <v>68</v>
      </c>
      <c r="D230" s="10"/>
      <c r="E230" s="28"/>
      <c r="F230" s="14"/>
      <c r="G230" s="17"/>
      <c r="H230" s="17"/>
      <c r="I230" s="14"/>
      <c r="J230" s="17"/>
      <c r="K230" s="16"/>
      <c r="L230" s="14"/>
      <c r="M230" s="17"/>
      <c r="N230" s="16"/>
      <c r="O230" s="14"/>
      <c r="P230" s="17"/>
      <c r="Q230" s="16"/>
      <c r="R230" s="14"/>
      <c r="S230" s="17"/>
      <c r="T230" s="16"/>
      <c r="U230" s="14">
        <v>0</v>
      </c>
      <c r="V230" s="17"/>
      <c r="W230" s="16"/>
      <c r="X230" s="14"/>
      <c r="Y230" s="17"/>
      <c r="Z230" s="16"/>
    </row>
    <row r="231" spans="1:28" ht="30" customHeight="1" x14ac:dyDescent="0.25">
      <c r="A231" s="10" t="s">
        <v>238</v>
      </c>
      <c r="B231" s="10" t="s">
        <v>201</v>
      </c>
      <c r="C231" s="10" t="s">
        <v>39</v>
      </c>
      <c r="D231" s="10"/>
      <c r="E231" s="28"/>
      <c r="F231" s="14"/>
      <c r="G231" s="17"/>
      <c r="H231" s="17"/>
      <c r="I231" s="14"/>
      <c r="J231" s="17"/>
      <c r="K231" s="16"/>
      <c r="L231" s="14"/>
      <c r="M231" s="17"/>
      <c r="N231" s="16"/>
      <c r="O231" s="14"/>
      <c r="P231" s="17"/>
      <c r="Q231" s="16"/>
      <c r="R231" s="14"/>
      <c r="S231" s="17"/>
      <c r="T231" s="16"/>
      <c r="U231" s="14">
        <v>0</v>
      </c>
      <c r="V231" s="17"/>
      <c r="W231" s="16"/>
      <c r="X231" s="14"/>
      <c r="Y231" s="17"/>
      <c r="Z231" s="16"/>
    </row>
    <row r="232" spans="1:28" ht="30" customHeight="1" x14ac:dyDescent="0.25">
      <c r="A232" s="10" t="s">
        <v>243</v>
      </c>
      <c r="B232" s="10" t="s">
        <v>201</v>
      </c>
      <c r="C232" s="10" t="s">
        <v>78</v>
      </c>
      <c r="D232" s="10"/>
      <c r="E232" s="28"/>
      <c r="F232" s="14"/>
      <c r="G232" s="17"/>
      <c r="H232" s="17"/>
      <c r="I232" s="14"/>
      <c r="J232" s="17"/>
      <c r="K232" s="16"/>
      <c r="L232" s="14"/>
      <c r="M232" s="17"/>
      <c r="N232" s="16"/>
      <c r="O232" s="14"/>
      <c r="P232" s="17"/>
      <c r="Q232" s="16"/>
      <c r="R232" s="14"/>
      <c r="S232" s="17"/>
      <c r="T232" s="16"/>
      <c r="U232" s="14">
        <v>0</v>
      </c>
      <c r="V232" s="17"/>
      <c r="W232" s="16"/>
      <c r="X232" s="14"/>
      <c r="Y232" s="17"/>
      <c r="Z232" s="16"/>
    </row>
    <row r="233" spans="1:28" ht="30" customHeight="1" x14ac:dyDescent="0.25">
      <c r="A233" s="10" t="s">
        <v>268</v>
      </c>
      <c r="B233" s="10" t="s">
        <v>201</v>
      </c>
      <c r="C233" s="10" t="s">
        <v>73</v>
      </c>
      <c r="D233" s="10"/>
      <c r="E233" s="28"/>
      <c r="F233" s="14"/>
      <c r="G233" s="17"/>
      <c r="H233" s="17"/>
      <c r="I233" s="14"/>
      <c r="J233" s="17"/>
      <c r="K233" s="16"/>
      <c r="L233" s="14"/>
      <c r="M233" s="17"/>
      <c r="N233" s="16"/>
      <c r="O233" s="14"/>
      <c r="P233" s="17"/>
      <c r="Q233" s="16"/>
      <c r="R233" s="14"/>
      <c r="S233" s="17"/>
      <c r="T233" s="16"/>
      <c r="U233" s="14">
        <v>0</v>
      </c>
      <c r="V233" s="17"/>
      <c r="W233" s="16"/>
      <c r="X233" s="14"/>
      <c r="Y233" s="17"/>
      <c r="Z233" s="16"/>
    </row>
    <row r="234" spans="1:28" ht="30" customHeight="1" x14ac:dyDescent="0.25">
      <c r="A234" s="10" t="s">
        <v>286</v>
      </c>
      <c r="B234" s="10" t="s">
        <v>201</v>
      </c>
      <c r="C234" s="10" t="s">
        <v>39</v>
      </c>
      <c r="D234" s="10"/>
      <c r="E234" s="28"/>
      <c r="F234" s="14"/>
      <c r="G234" s="17"/>
      <c r="H234" s="17"/>
      <c r="I234" s="14"/>
      <c r="J234" s="17"/>
      <c r="K234" s="16"/>
      <c r="L234" s="14"/>
      <c r="M234" s="17"/>
      <c r="N234" s="16"/>
      <c r="O234" s="14"/>
      <c r="P234" s="17"/>
      <c r="Q234" s="16"/>
      <c r="R234" s="14"/>
      <c r="S234" s="17"/>
      <c r="T234" s="16"/>
      <c r="U234" s="14">
        <v>0</v>
      </c>
      <c r="V234" s="17"/>
      <c r="W234" s="16"/>
      <c r="X234" s="14"/>
      <c r="Y234" s="17"/>
      <c r="Z234" s="16"/>
    </row>
    <row r="235" spans="1:28" ht="30" customHeight="1" thickBot="1" x14ac:dyDescent="0.3">
      <c r="A235" s="29" t="s">
        <v>307</v>
      </c>
      <c r="B235" s="29" t="s">
        <v>201</v>
      </c>
      <c r="C235" s="29" t="s">
        <v>19</v>
      </c>
      <c r="D235" s="29"/>
      <c r="E235" s="28"/>
      <c r="F235" s="30"/>
      <c r="G235" s="19"/>
      <c r="H235" s="19"/>
      <c r="I235" s="30"/>
      <c r="J235" s="19"/>
      <c r="K235" s="31"/>
      <c r="L235" s="30"/>
      <c r="M235" s="19"/>
      <c r="N235" s="31"/>
      <c r="O235" s="30"/>
      <c r="P235" s="19"/>
      <c r="Q235" s="31"/>
      <c r="R235" s="30"/>
      <c r="S235" s="19"/>
      <c r="T235" s="31"/>
      <c r="U235" s="30">
        <v>0</v>
      </c>
      <c r="V235" s="19"/>
      <c r="W235" s="31"/>
      <c r="X235" s="30"/>
      <c r="Y235" s="19"/>
      <c r="Z235" s="31"/>
    </row>
    <row r="236" spans="1:28" ht="30" customHeight="1" thickTop="1" x14ac:dyDescent="0.25">
      <c r="A236" s="32" t="s">
        <v>221</v>
      </c>
      <c r="B236" s="32" t="s">
        <v>201</v>
      </c>
      <c r="C236" s="32" t="s">
        <v>19</v>
      </c>
      <c r="D236" s="32"/>
      <c r="E236" s="33" t="s">
        <v>373</v>
      </c>
      <c r="F236" s="34" t="str">
        <f>IF(SUM(F225:F235)=0,"",SUM(F225:F235))</f>
        <v/>
      </c>
      <c r="G236" s="35"/>
      <c r="H236" s="35"/>
      <c r="I236" s="34" t="str">
        <f>IF(SUM(I225:I235)=0,"",SUM(I225:I235))</f>
        <v/>
      </c>
      <c r="J236" s="35"/>
      <c r="K236" s="36"/>
      <c r="L236" s="34" t="str">
        <f>IF(SUM(L225:L235)=0,"",SUM(L225:L235))</f>
        <v/>
      </c>
      <c r="M236" s="35"/>
      <c r="N236" s="36"/>
      <c r="O236" s="34" t="str">
        <f>IF(SUM(O225:O235)=0,"",SUM(O225:O235))</f>
        <v/>
      </c>
      <c r="P236" s="35"/>
      <c r="Q236" s="36"/>
      <c r="R236" s="34" t="str">
        <f>IF(SUM(R225:R235)=0,"",SUM(R225:R235))</f>
        <v/>
      </c>
      <c r="S236" s="35"/>
      <c r="T236" s="36"/>
      <c r="U236" s="34" t="str">
        <f>IF(SUM(U225:U235)=0,"",SUM(U225:U235))</f>
        <v/>
      </c>
      <c r="V236" s="35"/>
      <c r="W236" s="36"/>
      <c r="X236" s="34">
        <f>IF(SUM(X225:X235)=0,"",SUM(X225:X235))</f>
        <v>1</v>
      </c>
      <c r="Y236" s="35"/>
      <c r="Z236" s="36"/>
      <c r="AA236" s="4">
        <f>SUM(F236:Z236)</f>
        <v>1</v>
      </c>
    </row>
    <row r="237" spans="1:28" ht="30" customHeight="1" x14ac:dyDescent="0.25">
      <c r="A237" s="23" t="s">
        <v>263</v>
      </c>
      <c r="B237" s="23" t="s">
        <v>201</v>
      </c>
      <c r="C237" s="23" t="s">
        <v>39</v>
      </c>
      <c r="D237" s="23"/>
      <c r="E237" s="24" t="s">
        <v>376</v>
      </c>
      <c r="F237" s="14"/>
      <c r="G237" s="17"/>
      <c r="H237" s="17" t="str">
        <f>IF(SUM(H225:H227)=0,"",SUM(H225:H227))</f>
        <v/>
      </c>
      <c r="I237" s="14"/>
      <c r="J237" s="17"/>
      <c r="K237" s="17" t="str">
        <f>IF(SUM(K225:K227)=0,"",SUM(K225:K227))</f>
        <v/>
      </c>
      <c r="L237" s="14"/>
      <c r="M237" s="17"/>
      <c r="N237" s="17" t="str">
        <f>IF(SUM(N225:N227)=0,"",SUM(N225:N227))</f>
        <v/>
      </c>
      <c r="O237" s="14"/>
      <c r="P237" s="17"/>
      <c r="Q237" s="17" t="str">
        <f>IF(SUM(Q225:Q227)=0,"",SUM(Q225:Q227))</f>
        <v/>
      </c>
      <c r="R237" s="14"/>
      <c r="S237" s="17"/>
      <c r="T237" s="17" t="str">
        <f>IF(SUM(T225:T227)=0,"",SUM(T225:T227))</f>
        <v/>
      </c>
      <c r="U237" s="14"/>
      <c r="V237" s="17"/>
      <c r="W237" s="17">
        <f>IF(SUM(W225:W227)=0,"",SUM(W225:W227))</f>
        <v>4</v>
      </c>
      <c r="X237" s="14"/>
      <c r="Y237" s="17"/>
      <c r="Z237" s="17" t="str">
        <f>IF(SUM(Z225:Z227)=0,"",SUM(Z225:Z227))</f>
        <v/>
      </c>
      <c r="AA237" s="4">
        <f>SUM(F237:Z237)</f>
        <v>4</v>
      </c>
      <c r="AB237" s="5">
        <f>INT(SUM(F237:Z237)/3)</f>
        <v>1</v>
      </c>
    </row>
    <row r="238" spans="1:28" ht="30" customHeight="1" thickBot="1" x14ac:dyDescent="0.3">
      <c r="A238" s="23"/>
      <c r="B238" s="23"/>
      <c r="C238" s="23"/>
      <c r="D238" s="23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4"/>
    </row>
    <row r="239" spans="1:28" ht="30" customHeight="1" x14ac:dyDescent="0.25">
      <c r="A239" s="23"/>
      <c r="B239" s="23"/>
      <c r="C239" s="23"/>
      <c r="D239" s="23"/>
      <c r="E239" s="20"/>
      <c r="F239" s="72">
        <f>IF((AA236-AB237)&lt;0,0,AA236-AB237)</f>
        <v>0</v>
      </c>
      <c r="G239" s="73"/>
      <c r="H239" s="74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4"/>
    </row>
    <row r="240" spans="1:28" ht="30" customHeight="1" thickBot="1" x14ac:dyDescent="0.3">
      <c r="A240" s="23"/>
      <c r="B240" s="23"/>
      <c r="C240" s="23"/>
      <c r="D240" s="23"/>
      <c r="E240" s="20"/>
      <c r="F240" s="75"/>
      <c r="G240" s="76"/>
      <c r="H240" s="77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4"/>
    </row>
    <row r="241" spans="1:26" ht="30" customHeight="1" x14ac:dyDescent="0.25">
      <c r="A241" s="23"/>
      <c r="B241" s="23"/>
      <c r="C241" s="23"/>
      <c r="D241" s="23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30" customHeight="1" x14ac:dyDescent="0.25">
      <c r="A242" s="23"/>
      <c r="B242" s="23"/>
      <c r="C242" s="23"/>
      <c r="D242" s="23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50.1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.95" customHeight="1" x14ac:dyDescent="0.25">
      <c r="A244" s="82" t="s">
        <v>356</v>
      </c>
      <c r="B244" s="83"/>
      <c r="C244" s="84"/>
      <c r="D244" s="93" t="s">
        <v>412</v>
      </c>
      <c r="E244" s="94"/>
      <c r="F244" s="92"/>
      <c r="G244" s="92"/>
      <c r="H244" s="92"/>
      <c r="I244" s="92" t="s">
        <v>393</v>
      </c>
      <c r="J244" s="92"/>
      <c r="K244" s="92"/>
      <c r="L244" s="92" t="s">
        <v>394</v>
      </c>
      <c r="M244" s="92"/>
      <c r="N244" s="92"/>
      <c r="O244" s="92" t="s">
        <v>395</v>
      </c>
      <c r="P244" s="92"/>
      <c r="Q244" s="92"/>
      <c r="R244" s="92" t="s">
        <v>396</v>
      </c>
      <c r="S244" s="92"/>
      <c r="T244" s="92"/>
      <c r="U244" s="92" t="s">
        <v>397</v>
      </c>
      <c r="V244" s="92"/>
      <c r="W244" s="92"/>
      <c r="X244" s="92" t="s">
        <v>398</v>
      </c>
      <c r="Y244" s="92"/>
      <c r="Z244" s="92"/>
    </row>
    <row r="245" spans="1:26" ht="24.95" customHeight="1" x14ac:dyDescent="0.25">
      <c r="A245" s="85"/>
      <c r="B245" s="86"/>
      <c r="C245" s="87"/>
      <c r="D245" s="95"/>
      <c r="E245" s="96"/>
      <c r="F245" s="6"/>
      <c r="G245" s="7"/>
      <c r="H245" s="8"/>
      <c r="I245" s="6" t="s">
        <v>373</v>
      </c>
      <c r="J245" s="7" t="s">
        <v>399</v>
      </c>
      <c r="K245" s="9" t="s">
        <v>376</v>
      </c>
      <c r="L245" s="6" t="s">
        <v>373</v>
      </c>
      <c r="M245" s="7" t="s">
        <v>399</v>
      </c>
      <c r="N245" s="9" t="s">
        <v>376</v>
      </c>
      <c r="O245" s="6" t="s">
        <v>373</v>
      </c>
      <c r="P245" s="7" t="s">
        <v>399</v>
      </c>
      <c r="Q245" s="9" t="s">
        <v>376</v>
      </c>
      <c r="R245" s="6" t="s">
        <v>373</v>
      </c>
      <c r="S245" s="7" t="s">
        <v>399</v>
      </c>
      <c r="T245" s="9" t="s">
        <v>376</v>
      </c>
      <c r="U245" s="6" t="s">
        <v>373</v>
      </c>
      <c r="V245" s="7" t="s">
        <v>399</v>
      </c>
      <c r="W245" s="9" t="s">
        <v>376</v>
      </c>
      <c r="X245" s="6" t="s">
        <v>373</v>
      </c>
      <c r="Y245" s="7" t="s">
        <v>399</v>
      </c>
      <c r="Z245" s="9" t="s">
        <v>376</v>
      </c>
    </row>
    <row r="246" spans="1:26" ht="30" customHeight="1" x14ac:dyDescent="0.25">
      <c r="A246" s="10" t="s">
        <v>63</v>
      </c>
      <c r="B246" s="10" t="s">
        <v>0</v>
      </c>
      <c r="C246" s="10" t="s">
        <v>64</v>
      </c>
      <c r="D246" s="22"/>
      <c r="E246" s="28"/>
      <c r="F246" s="11"/>
      <c r="G246" s="12"/>
      <c r="H246" s="13"/>
      <c r="I246" s="14"/>
      <c r="J246" s="15" t="s">
        <v>399</v>
      </c>
      <c r="K246" s="16"/>
      <c r="L246" s="14"/>
      <c r="M246" s="15" t="s">
        <v>399</v>
      </c>
      <c r="N246" s="16"/>
      <c r="O246" s="14"/>
      <c r="P246" s="15" t="s">
        <v>399</v>
      </c>
      <c r="Q246" s="16"/>
      <c r="R246" s="14"/>
      <c r="S246" s="15" t="s">
        <v>399</v>
      </c>
      <c r="T246" s="16"/>
      <c r="U246" s="14"/>
      <c r="V246" s="15" t="s">
        <v>399</v>
      </c>
      <c r="W246" s="16">
        <v>2</v>
      </c>
      <c r="X246" s="14"/>
      <c r="Y246" s="15" t="s">
        <v>399</v>
      </c>
      <c r="Z246" s="16"/>
    </row>
    <row r="247" spans="1:26" ht="30" customHeight="1" x14ac:dyDescent="0.25">
      <c r="A247" s="10" t="s">
        <v>97</v>
      </c>
      <c r="B247" s="10" t="s">
        <v>79</v>
      </c>
      <c r="C247" s="10" t="s">
        <v>78</v>
      </c>
      <c r="D247" s="22"/>
      <c r="E247" s="28"/>
      <c r="F247" s="14"/>
      <c r="G247" s="15"/>
      <c r="H247" s="17"/>
      <c r="I247" s="14"/>
      <c r="J247" s="15" t="s">
        <v>399</v>
      </c>
      <c r="K247" s="16"/>
      <c r="L247" s="14"/>
      <c r="M247" s="15" t="s">
        <v>399</v>
      </c>
      <c r="N247" s="16"/>
      <c r="O247" s="14"/>
      <c r="P247" s="15" t="s">
        <v>399</v>
      </c>
      <c r="Q247" s="16"/>
      <c r="R247" s="14"/>
      <c r="S247" s="15" t="s">
        <v>399</v>
      </c>
      <c r="T247" s="16"/>
      <c r="U247" s="14">
        <v>0</v>
      </c>
      <c r="V247" s="15" t="s">
        <v>399</v>
      </c>
      <c r="W247" s="16">
        <v>0</v>
      </c>
      <c r="X247" s="14"/>
      <c r="Y247" s="15" t="s">
        <v>399</v>
      </c>
      <c r="Z247" s="16">
        <v>0</v>
      </c>
    </row>
    <row r="248" spans="1:26" ht="30" customHeight="1" x14ac:dyDescent="0.25">
      <c r="A248" s="10" t="s">
        <v>100</v>
      </c>
      <c r="B248" s="10" t="s">
        <v>79</v>
      </c>
      <c r="C248" s="10" t="s">
        <v>68</v>
      </c>
      <c r="D248" s="22"/>
      <c r="E248" s="28"/>
      <c r="F248" s="14"/>
      <c r="G248" s="15"/>
      <c r="H248" s="17"/>
      <c r="I248" s="14"/>
      <c r="J248" s="15" t="s">
        <v>399</v>
      </c>
      <c r="K248" s="16"/>
      <c r="L248" s="14"/>
      <c r="M248" s="15" t="s">
        <v>399</v>
      </c>
      <c r="N248" s="16"/>
      <c r="O248" s="14"/>
      <c r="P248" s="15" t="s">
        <v>399</v>
      </c>
      <c r="Q248" s="16"/>
      <c r="R248" s="14"/>
      <c r="S248" s="15" t="s">
        <v>399</v>
      </c>
      <c r="T248" s="16"/>
      <c r="U248" s="14">
        <v>0</v>
      </c>
      <c r="V248" s="15" t="s">
        <v>399</v>
      </c>
      <c r="W248" s="16">
        <v>0</v>
      </c>
      <c r="X248" s="14"/>
      <c r="Y248" s="15" t="s">
        <v>399</v>
      </c>
      <c r="Z248" s="16">
        <v>1</v>
      </c>
    </row>
    <row r="249" spans="1:26" ht="30" customHeight="1" x14ac:dyDescent="0.25">
      <c r="A249" s="10" t="s">
        <v>149</v>
      </c>
      <c r="B249" s="10" t="s">
        <v>130</v>
      </c>
      <c r="C249" s="10" t="s">
        <v>66</v>
      </c>
      <c r="D249" s="22"/>
      <c r="E249" s="28"/>
      <c r="F249" s="14"/>
      <c r="G249" s="17"/>
      <c r="H249" s="17"/>
      <c r="I249" s="14"/>
      <c r="J249" s="17"/>
      <c r="K249" s="16"/>
      <c r="L249" s="14"/>
      <c r="M249" s="17"/>
      <c r="N249" s="16"/>
      <c r="O249" s="14"/>
      <c r="P249" s="17"/>
      <c r="Q249" s="16"/>
      <c r="R249" s="14"/>
      <c r="S249" s="17"/>
      <c r="T249" s="16"/>
      <c r="U249" s="14">
        <v>0</v>
      </c>
      <c r="V249" s="17"/>
      <c r="W249" s="16"/>
      <c r="X249" s="14"/>
      <c r="Y249" s="17"/>
      <c r="Z249" s="16"/>
    </row>
    <row r="250" spans="1:26" ht="30" customHeight="1" x14ac:dyDescent="0.25">
      <c r="A250" s="10" t="s">
        <v>152</v>
      </c>
      <c r="B250" s="10" t="s">
        <v>130</v>
      </c>
      <c r="C250" s="10" t="s">
        <v>19</v>
      </c>
      <c r="D250" s="22"/>
      <c r="E250" s="28"/>
      <c r="F250" s="14"/>
      <c r="G250" s="17"/>
      <c r="H250" s="17"/>
      <c r="I250" s="14"/>
      <c r="J250" s="17"/>
      <c r="K250" s="16"/>
      <c r="L250" s="14"/>
      <c r="M250" s="17"/>
      <c r="N250" s="16"/>
      <c r="O250" s="14"/>
      <c r="P250" s="17"/>
      <c r="Q250" s="16"/>
      <c r="R250" s="14"/>
      <c r="S250" s="17"/>
      <c r="T250" s="16"/>
      <c r="U250" s="14">
        <v>0</v>
      </c>
      <c r="V250" s="17"/>
      <c r="W250" s="16"/>
      <c r="X250" s="14"/>
      <c r="Y250" s="17"/>
      <c r="Z250" s="16"/>
    </row>
    <row r="251" spans="1:26" ht="30" customHeight="1" x14ac:dyDescent="0.25">
      <c r="A251" s="10" t="s">
        <v>193</v>
      </c>
      <c r="B251" s="10" t="s">
        <v>130</v>
      </c>
      <c r="C251" s="10" t="s">
        <v>62</v>
      </c>
      <c r="D251" s="22"/>
      <c r="E251" s="28"/>
      <c r="F251" s="14"/>
      <c r="G251" s="17"/>
      <c r="H251" s="17"/>
      <c r="I251" s="14"/>
      <c r="J251" s="17"/>
      <c r="K251" s="16"/>
      <c r="L251" s="14"/>
      <c r="M251" s="17"/>
      <c r="N251" s="16"/>
      <c r="O251" s="14"/>
      <c r="P251" s="17"/>
      <c r="Q251" s="16"/>
      <c r="R251" s="14"/>
      <c r="S251" s="17"/>
      <c r="T251" s="16"/>
      <c r="U251" s="14">
        <v>0</v>
      </c>
      <c r="V251" s="17"/>
      <c r="W251" s="16"/>
      <c r="X251" s="14"/>
      <c r="Y251" s="17"/>
      <c r="Z251" s="16"/>
    </row>
    <row r="252" spans="1:26" ht="30" customHeight="1" x14ac:dyDescent="0.25">
      <c r="A252" s="10" t="s">
        <v>231</v>
      </c>
      <c r="B252" s="10" t="s">
        <v>201</v>
      </c>
      <c r="C252" s="10" t="s">
        <v>19</v>
      </c>
      <c r="D252" s="22"/>
      <c r="E252" s="28"/>
      <c r="F252" s="14"/>
      <c r="G252" s="17"/>
      <c r="H252" s="17"/>
      <c r="I252" s="14"/>
      <c r="J252" s="17"/>
      <c r="K252" s="16"/>
      <c r="L252" s="14"/>
      <c r="M252" s="17"/>
      <c r="N252" s="16"/>
      <c r="O252" s="14"/>
      <c r="P252" s="17"/>
      <c r="Q252" s="16"/>
      <c r="R252" s="14"/>
      <c r="S252" s="17"/>
      <c r="T252" s="16"/>
      <c r="U252" s="14">
        <v>0</v>
      </c>
      <c r="V252" s="17"/>
      <c r="W252" s="16"/>
      <c r="X252" s="14"/>
      <c r="Y252" s="17"/>
      <c r="Z252" s="16"/>
    </row>
    <row r="253" spans="1:26" ht="30" customHeight="1" x14ac:dyDescent="0.25">
      <c r="A253" s="10" t="s">
        <v>249</v>
      </c>
      <c r="B253" s="10" t="s">
        <v>201</v>
      </c>
      <c r="C253" s="10" t="s">
        <v>71</v>
      </c>
      <c r="D253" s="22"/>
      <c r="E253" s="28"/>
      <c r="F253" s="14"/>
      <c r="G253" s="17"/>
      <c r="H253" s="17"/>
      <c r="I253" s="14"/>
      <c r="J253" s="17"/>
      <c r="K253" s="16"/>
      <c r="L253" s="14"/>
      <c r="M253" s="17"/>
      <c r="N253" s="16"/>
      <c r="O253" s="14"/>
      <c r="P253" s="17"/>
      <c r="Q253" s="16"/>
      <c r="R253" s="14"/>
      <c r="S253" s="17"/>
      <c r="T253" s="16"/>
      <c r="U253" s="14">
        <v>1</v>
      </c>
      <c r="V253" s="17"/>
      <c r="W253" s="16"/>
      <c r="X253" s="14"/>
      <c r="Y253" s="17"/>
      <c r="Z253" s="16"/>
    </row>
    <row r="254" spans="1:26" ht="30" customHeight="1" x14ac:dyDescent="0.25">
      <c r="A254" s="10" t="s">
        <v>274</v>
      </c>
      <c r="B254" s="10" t="s">
        <v>201</v>
      </c>
      <c r="C254" s="10" t="s">
        <v>54</v>
      </c>
      <c r="D254" s="22"/>
      <c r="E254" s="28"/>
      <c r="F254" s="14"/>
      <c r="G254" s="17"/>
      <c r="H254" s="17"/>
      <c r="I254" s="14"/>
      <c r="J254" s="17"/>
      <c r="K254" s="16"/>
      <c r="L254" s="14"/>
      <c r="M254" s="17"/>
      <c r="N254" s="16"/>
      <c r="O254" s="14"/>
      <c r="P254" s="17"/>
      <c r="Q254" s="16"/>
      <c r="R254" s="14"/>
      <c r="S254" s="17"/>
      <c r="T254" s="16"/>
      <c r="U254" s="14">
        <v>0</v>
      </c>
      <c r="V254" s="17"/>
      <c r="W254" s="16"/>
      <c r="X254" s="14"/>
      <c r="Y254" s="17"/>
      <c r="Z254" s="16"/>
    </row>
    <row r="255" spans="1:26" ht="30" customHeight="1" x14ac:dyDescent="0.25">
      <c r="A255" s="10" t="s">
        <v>276</v>
      </c>
      <c r="B255" s="10" t="s">
        <v>201</v>
      </c>
      <c r="C255" s="10" t="s">
        <v>137</v>
      </c>
      <c r="D255" s="22"/>
      <c r="E255" s="28"/>
      <c r="F255" s="14"/>
      <c r="G255" s="17"/>
      <c r="H255" s="17"/>
      <c r="I255" s="14"/>
      <c r="J255" s="17"/>
      <c r="K255" s="16"/>
      <c r="L255" s="14"/>
      <c r="M255" s="17"/>
      <c r="N255" s="16"/>
      <c r="O255" s="14"/>
      <c r="P255" s="17"/>
      <c r="Q255" s="16"/>
      <c r="R255" s="14"/>
      <c r="S255" s="17"/>
      <c r="T255" s="16"/>
      <c r="U255" s="14">
        <v>0</v>
      </c>
      <c r="V255" s="17"/>
      <c r="W255" s="16"/>
      <c r="X255" s="14"/>
      <c r="Y255" s="17"/>
      <c r="Z255" s="16"/>
    </row>
    <row r="256" spans="1:26" ht="30" customHeight="1" thickBot="1" x14ac:dyDescent="0.3">
      <c r="A256" s="29" t="s">
        <v>292</v>
      </c>
      <c r="B256" s="29" t="s">
        <v>201</v>
      </c>
      <c r="C256" s="29" t="s">
        <v>8</v>
      </c>
      <c r="D256" s="37"/>
      <c r="E256" s="28"/>
      <c r="F256" s="30"/>
      <c r="G256" s="19"/>
      <c r="H256" s="19"/>
      <c r="I256" s="30"/>
      <c r="J256" s="19"/>
      <c r="K256" s="31"/>
      <c r="L256" s="30"/>
      <c r="M256" s="19"/>
      <c r="N256" s="31"/>
      <c r="O256" s="30"/>
      <c r="P256" s="19"/>
      <c r="Q256" s="31"/>
      <c r="R256" s="30"/>
      <c r="S256" s="19"/>
      <c r="T256" s="31"/>
      <c r="U256" s="30">
        <v>0</v>
      </c>
      <c r="V256" s="19"/>
      <c r="W256" s="31"/>
      <c r="X256" s="30"/>
      <c r="Y256" s="19"/>
      <c r="Z256" s="31"/>
    </row>
    <row r="257" spans="1:28" ht="30" customHeight="1" thickTop="1" x14ac:dyDescent="0.25">
      <c r="A257" s="32" t="s">
        <v>7</v>
      </c>
      <c r="B257" s="32" t="s">
        <v>0</v>
      </c>
      <c r="C257" s="32" t="s">
        <v>8</v>
      </c>
      <c r="D257" s="38"/>
      <c r="E257" s="39"/>
      <c r="F257" s="34" t="str">
        <f>IF(SUM(F246:F256)=0,"",SUM(F246:F256))</f>
        <v/>
      </c>
      <c r="G257" s="35"/>
      <c r="H257" s="35"/>
      <c r="I257" s="34" t="str">
        <f>IF(SUM(I246:I256)=0,"",SUM(I246:I256))</f>
        <v/>
      </c>
      <c r="J257" s="35"/>
      <c r="K257" s="36"/>
      <c r="L257" s="34" t="str">
        <f>IF(SUM(L246:L256)=0,"",SUM(L246:L256))</f>
        <v/>
      </c>
      <c r="M257" s="35"/>
      <c r="N257" s="36"/>
      <c r="O257" s="34" t="str">
        <f>IF(SUM(O246:O256)=0,"",SUM(O246:O256))</f>
        <v/>
      </c>
      <c r="P257" s="35"/>
      <c r="Q257" s="36"/>
      <c r="R257" s="34" t="str">
        <f>IF(SUM(R246:R256)=0,"",SUM(R246:R256))</f>
        <v/>
      </c>
      <c r="S257" s="35"/>
      <c r="T257" s="36"/>
      <c r="U257" s="34">
        <f>IF(SUM(U246:U256)=0,"",SUM(U246:U256))</f>
        <v>1</v>
      </c>
      <c r="V257" s="35"/>
      <c r="W257" s="36"/>
      <c r="X257" s="34" t="str">
        <f>IF(SUM(X246:X256)=0,"",SUM(X246:X256))</f>
        <v/>
      </c>
      <c r="Y257" s="35"/>
      <c r="Z257" s="36"/>
      <c r="AA257" s="4">
        <f>SUM(F257:Z257)</f>
        <v>1</v>
      </c>
    </row>
    <row r="258" spans="1:28" ht="30" customHeight="1" x14ac:dyDescent="0.25">
      <c r="A258" s="23" t="s">
        <v>34</v>
      </c>
      <c r="B258" s="23" t="s">
        <v>0</v>
      </c>
      <c r="C258" s="23" t="s">
        <v>35</v>
      </c>
      <c r="D258" s="25"/>
      <c r="E258" s="27"/>
      <c r="F258" s="14"/>
      <c r="G258" s="17"/>
      <c r="H258" s="17" t="str">
        <f>IF(SUM(H246:H248)=0,"",SUM(H246:H248))</f>
        <v/>
      </c>
      <c r="I258" s="14"/>
      <c r="J258" s="17"/>
      <c r="K258" s="17" t="str">
        <f>IF(SUM(K246:K248)=0,"",SUM(K246:K248))</f>
        <v/>
      </c>
      <c r="L258" s="14"/>
      <c r="M258" s="17"/>
      <c r="N258" s="17" t="str">
        <f>IF(SUM(N246:N248)=0,"",SUM(N246:N248))</f>
        <v/>
      </c>
      <c r="O258" s="14"/>
      <c r="P258" s="17"/>
      <c r="Q258" s="17" t="str">
        <f>IF(SUM(Q246:Q248)=0,"",SUM(Q246:Q248))</f>
        <v/>
      </c>
      <c r="R258" s="14"/>
      <c r="S258" s="17"/>
      <c r="T258" s="17" t="str">
        <f>IF(SUM(T246:T248)=0,"",SUM(T246:T248))</f>
        <v/>
      </c>
      <c r="U258" s="14"/>
      <c r="V258" s="17"/>
      <c r="W258" s="17">
        <f>IF(SUM(W246:W248)=0,"",SUM(W246:W248))</f>
        <v>2</v>
      </c>
      <c r="X258" s="14"/>
      <c r="Y258" s="17"/>
      <c r="Z258" s="17">
        <f>IF(SUM(Z246:Z248)=0,"",SUM(Z246:Z248))</f>
        <v>1</v>
      </c>
      <c r="AA258" s="4">
        <f>SUM(F258:Z258)</f>
        <v>3</v>
      </c>
      <c r="AB258" s="5">
        <f>INT(SUM(F258:Z258)/3)</f>
        <v>1</v>
      </c>
    </row>
    <row r="259" spans="1:28" ht="30" customHeight="1" thickBot="1" x14ac:dyDescent="0.3">
      <c r="A259" s="23" t="s">
        <v>93</v>
      </c>
      <c r="B259" s="23" t="s">
        <v>79</v>
      </c>
      <c r="C259" s="23" t="s">
        <v>66</v>
      </c>
      <c r="D259" s="26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4"/>
    </row>
    <row r="260" spans="1:28" ht="30" customHeight="1" x14ac:dyDescent="0.25">
      <c r="A260" s="23" t="s">
        <v>142</v>
      </c>
      <c r="B260" s="23" t="s">
        <v>130</v>
      </c>
      <c r="C260" s="23" t="s">
        <v>54</v>
      </c>
      <c r="D260" s="26"/>
      <c r="E260" s="20"/>
      <c r="F260" s="72">
        <f>IF((AA257-AB258)&lt;0,0,AA257-AB258)</f>
        <v>0</v>
      </c>
      <c r="G260" s="73"/>
      <c r="H260" s="74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4"/>
    </row>
    <row r="261" spans="1:28" ht="30" customHeight="1" thickBot="1" x14ac:dyDescent="0.3">
      <c r="A261" s="23" t="s">
        <v>229</v>
      </c>
      <c r="B261" s="23" t="s">
        <v>201</v>
      </c>
      <c r="C261" s="23" t="s">
        <v>66</v>
      </c>
      <c r="D261" s="26"/>
      <c r="E261" s="20"/>
      <c r="F261" s="75"/>
      <c r="G261" s="76"/>
      <c r="H261" s="77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4"/>
    </row>
    <row r="262" spans="1:28" ht="30" customHeight="1" x14ac:dyDescent="0.25">
      <c r="A262" s="23" t="s">
        <v>267</v>
      </c>
      <c r="B262" s="23" t="s">
        <v>201</v>
      </c>
      <c r="C262" s="23" t="s">
        <v>187</v>
      </c>
      <c r="D262" s="26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8" ht="30" customHeight="1" x14ac:dyDescent="0.25">
      <c r="A263" s="23"/>
      <c r="B263" s="23"/>
      <c r="C263" s="23"/>
      <c r="D263" s="26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8" ht="30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8" ht="50.1" customHeight="1" x14ac:dyDescent="0.25">
      <c r="A265" s="81" t="s">
        <v>401</v>
      </c>
      <c r="B265" s="81"/>
      <c r="C265" s="81"/>
      <c r="D265" s="81" t="s">
        <v>400</v>
      </c>
      <c r="E265" s="81"/>
      <c r="F265" s="81"/>
      <c r="G265" s="81"/>
      <c r="H265" s="81"/>
      <c r="I265" s="81" t="s">
        <v>402</v>
      </c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8" ht="24.9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8" ht="24.95" customHeight="1" x14ac:dyDescent="0.25">
      <c r="A267" s="82" t="s">
        <v>339</v>
      </c>
      <c r="B267" s="83"/>
      <c r="C267" s="84"/>
      <c r="D267" s="93" t="s">
        <v>413</v>
      </c>
      <c r="E267" s="94"/>
      <c r="F267" s="92"/>
      <c r="G267" s="92"/>
      <c r="H267" s="92"/>
      <c r="I267" s="92" t="s">
        <v>393</v>
      </c>
      <c r="J267" s="92"/>
      <c r="K267" s="92"/>
      <c r="L267" s="92" t="s">
        <v>394</v>
      </c>
      <c r="M267" s="92"/>
      <c r="N267" s="92"/>
      <c r="O267" s="92" t="s">
        <v>395</v>
      </c>
      <c r="P267" s="92"/>
      <c r="Q267" s="92"/>
      <c r="R267" s="92" t="s">
        <v>396</v>
      </c>
      <c r="S267" s="92"/>
      <c r="T267" s="92"/>
      <c r="U267" s="92" t="s">
        <v>397</v>
      </c>
      <c r="V267" s="92"/>
      <c r="W267" s="92"/>
      <c r="X267" s="92" t="s">
        <v>398</v>
      </c>
      <c r="Y267" s="92"/>
      <c r="Z267" s="92"/>
    </row>
    <row r="268" spans="1:28" ht="24.95" customHeight="1" x14ac:dyDescent="0.25">
      <c r="A268" s="85"/>
      <c r="B268" s="86"/>
      <c r="C268" s="87"/>
      <c r="D268" s="95"/>
      <c r="E268" s="96"/>
      <c r="F268" s="6"/>
      <c r="G268" s="7"/>
      <c r="H268" s="8"/>
      <c r="I268" s="6" t="s">
        <v>373</v>
      </c>
      <c r="J268" s="7" t="s">
        <v>399</v>
      </c>
      <c r="K268" s="9" t="s">
        <v>376</v>
      </c>
      <c r="L268" s="6" t="s">
        <v>373</v>
      </c>
      <c r="M268" s="7" t="s">
        <v>399</v>
      </c>
      <c r="N268" s="9" t="s">
        <v>376</v>
      </c>
      <c r="O268" s="6" t="s">
        <v>373</v>
      </c>
      <c r="P268" s="7" t="s">
        <v>399</v>
      </c>
      <c r="Q268" s="9" t="s">
        <v>376</v>
      </c>
      <c r="R268" s="6" t="s">
        <v>373</v>
      </c>
      <c r="S268" s="7" t="s">
        <v>399</v>
      </c>
      <c r="T268" s="9" t="s">
        <v>376</v>
      </c>
      <c r="U268" s="6" t="s">
        <v>373</v>
      </c>
      <c r="V268" s="7" t="s">
        <v>399</v>
      </c>
      <c r="W268" s="9" t="s">
        <v>376</v>
      </c>
      <c r="X268" s="6" t="s">
        <v>373</v>
      </c>
      <c r="Y268" s="7" t="s">
        <v>399</v>
      </c>
      <c r="Z268" s="9" t="s">
        <v>376</v>
      </c>
    </row>
    <row r="269" spans="1:28" ht="30" customHeight="1" x14ac:dyDescent="0.25">
      <c r="A269" s="10" t="s">
        <v>46</v>
      </c>
      <c r="B269" s="10" t="s">
        <v>0</v>
      </c>
      <c r="C269" s="10" t="s">
        <v>47</v>
      </c>
      <c r="D269" s="10"/>
      <c r="E269" s="28"/>
      <c r="F269" s="11"/>
      <c r="G269" s="12"/>
      <c r="H269" s="13"/>
      <c r="I269" s="14"/>
      <c r="J269" s="15" t="s">
        <v>399</v>
      </c>
      <c r="K269" s="16"/>
      <c r="L269" s="14"/>
      <c r="M269" s="15" t="s">
        <v>399</v>
      </c>
      <c r="N269" s="16"/>
      <c r="O269" s="14"/>
      <c r="P269" s="15" t="s">
        <v>399</v>
      </c>
      <c r="Q269" s="16"/>
      <c r="R269" s="14"/>
      <c r="S269" s="15" t="s">
        <v>399</v>
      </c>
      <c r="T269" s="16"/>
      <c r="U269" s="14"/>
      <c r="V269" s="15" t="s">
        <v>399</v>
      </c>
      <c r="W269" s="16">
        <v>0</v>
      </c>
      <c r="X269" s="14"/>
      <c r="Y269" s="15" t="s">
        <v>399</v>
      </c>
      <c r="Z269" s="16"/>
    </row>
    <row r="270" spans="1:28" ht="30" customHeight="1" x14ac:dyDescent="0.25">
      <c r="A270" s="10" t="s">
        <v>94</v>
      </c>
      <c r="B270" s="10" t="s">
        <v>79</v>
      </c>
      <c r="C270" s="10" t="s">
        <v>71</v>
      </c>
      <c r="D270" s="10"/>
      <c r="E270" s="28"/>
      <c r="F270" s="14"/>
      <c r="G270" s="15"/>
      <c r="H270" s="17"/>
      <c r="I270" s="14"/>
      <c r="J270" s="15" t="s">
        <v>399</v>
      </c>
      <c r="K270" s="16"/>
      <c r="L270" s="14"/>
      <c r="M270" s="15" t="s">
        <v>399</v>
      </c>
      <c r="N270" s="16"/>
      <c r="O270" s="14"/>
      <c r="P270" s="15" t="s">
        <v>399</v>
      </c>
      <c r="Q270" s="16"/>
      <c r="R270" s="14"/>
      <c r="S270" s="15" t="s">
        <v>399</v>
      </c>
      <c r="T270" s="16"/>
      <c r="U270" s="14">
        <v>1</v>
      </c>
      <c r="V270" s="15" t="s">
        <v>399</v>
      </c>
      <c r="W270" s="16">
        <v>2</v>
      </c>
      <c r="X270" s="14"/>
      <c r="Y270" s="15" t="s">
        <v>399</v>
      </c>
      <c r="Z270" s="16"/>
    </row>
    <row r="271" spans="1:28" ht="30" customHeight="1" x14ac:dyDescent="0.25">
      <c r="A271" s="10" t="s">
        <v>123</v>
      </c>
      <c r="B271" s="10" t="s">
        <v>79</v>
      </c>
      <c r="C271" s="10" t="s">
        <v>78</v>
      </c>
      <c r="D271" s="10"/>
      <c r="E271" s="28"/>
      <c r="F271" s="14"/>
      <c r="G271" s="15"/>
      <c r="H271" s="17"/>
      <c r="I271" s="14"/>
      <c r="J271" s="15" t="s">
        <v>399</v>
      </c>
      <c r="K271" s="16"/>
      <c r="L271" s="14"/>
      <c r="M271" s="15" t="s">
        <v>399</v>
      </c>
      <c r="N271" s="16"/>
      <c r="O271" s="14"/>
      <c r="P271" s="15" t="s">
        <v>399</v>
      </c>
      <c r="Q271" s="16"/>
      <c r="R271" s="14"/>
      <c r="S271" s="15" t="s">
        <v>399</v>
      </c>
      <c r="T271" s="16"/>
      <c r="U271" s="14">
        <v>0</v>
      </c>
      <c r="V271" s="15" t="s">
        <v>399</v>
      </c>
      <c r="W271" s="16">
        <v>0</v>
      </c>
      <c r="X271" s="14"/>
      <c r="Y271" s="15" t="s">
        <v>399</v>
      </c>
      <c r="Z271" s="16">
        <v>0</v>
      </c>
    </row>
    <row r="272" spans="1:28" ht="30" customHeight="1" x14ac:dyDescent="0.25">
      <c r="A272" s="10" t="s">
        <v>150</v>
      </c>
      <c r="B272" s="10" t="s">
        <v>130</v>
      </c>
      <c r="C272" s="10" t="s">
        <v>14</v>
      </c>
      <c r="D272" s="10"/>
      <c r="E272" s="28"/>
      <c r="F272" s="14"/>
      <c r="G272" s="17"/>
      <c r="H272" s="17"/>
      <c r="I272" s="14"/>
      <c r="J272" s="17"/>
      <c r="K272" s="16"/>
      <c r="L272" s="14"/>
      <c r="M272" s="17"/>
      <c r="N272" s="16"/>
      <c r="O272" s="14"/>
      <c r="P272" s="17"/>
      <c r="Q272" s="16"/>
      <c r="R272" s="14"/>
      <c r="S272" s="17"/>
      <c r="T272" s="16"/>
      <c r="U272" s="14">
        <v>1</v>
      </c>
      <c r="V272" s="17"/>
      <c r="W272" s="16"/>
      <c r="X272" s="14"/>
      <c r="Y272" s="17"/>
      <c r="Z272" s="16"/>
    </row>
    <row r="273" spans="1:28" ht="30" customHeight="1" x14ac:dyDescent="0.25">
      <c r="A273" s="10" t="s">
        <v>158</v>
      </c>
      <c r="B273" s="10" t="s">
        <v>130</v>
      </c>
      <c r="C273" s="10" t="s">
        <v>19</v>
      </c>
      <c r="D273" s="10"/>
      <c r="E273" s="28"/>
      <c r="F273" s="14"/>
      <c r="G273" s="17"/>
      <c r="H273" s="17"/>
      <c r="I273" s="14"/>
      <c r="J273" s="17"/>
      <c r="K273" s="16"/>
      <c r="L273" s="14"/>
      <c r="M273" s="17"/>
      <c r="N273" s="16"/>
      <c r="O273" s="14"/>
      <c r="P273" s="17"/>
      <c r="Q273" s="16"/>
      <c r="R273" s="14"/>
      <c r="S273" s="17"/>
      <c r="T273" s="16"/>
      <c r="U273" s="14">
        <v>0</v>
      </c>
      <c r="V273" s="17"/>
      <c r="W273" s="16"/>
      <c r="X273" s="14"/>
      <c r="Y273" s="17"/>
      <c r="Z273" s="16"/>
    </row>
    <row r="274" spans="1:28" ht="30" customHeight="1" x14ac:dyDescent="0.25">
      <c r="A274" s="10" t="s">
        <v>161</v>
      </c>
      <c r="B274" s="10" t="s">
        <v>130</v>
      </c>
      <c r="C274" s="10" t="s">
        <v>71</v>
      </c>
      <c r="D274" s="10"/>
      <c r="E274" s="28"/>
      <c r="F274" s="14"/>
      <c r="G274" s="17"/>
      <c r="H274" s="17"/>
      <c r="I274" s="14"/>
      <c r="J274" s="17"/>
      <c r="K274" s="16"/>
      <c r="L274" s="14"/>
      <c r="M274" s="17"/>
      <c r="N274" s="16"/>
      <c r="O274" s="14"/>
      <c r="P274" s="17"/>
      <c r="Q274" s="16"/>
      <c r="R274" s="14"/>
      <c r="S274" s="17"/>
      <c r="T274" s="16"/>
      <c r="U274" s="14">
        <v>0</v>
      </c>
      <c r="V274" s="17"/>
      <c r="W274" s="16"/>
      <c r="X274" s="14"/>
      <c r="Y274" s="17"/>
      <c r="Z274" s="16"/>
    </row>
    <row r="275" spans="1:28" ht="30" customHeight="1" x14ac:dyDescent="0.25">
      <c r="A275" s="10" t="s">
        <v>237</v>
      </c>
      <c r="B275" s="10" t="s">
        <v>201</v>
      </c>
      <c r="C275" s="10" t="s">
        <v>68</v>
      </c>
      <c r="D275" s="10"/>
      <c r="E275" s="28"/>
      <c r="F275" s="14"/>
      <c r="G275" s="17"/>
      <c r="H275" s="17"/>
      <c r="I275" s="14"/>
      <c r="J275" s="17"/>
      <c r="K275" s="16"/>
      <c r="L275" s="14"/>
      <c r="M275" s="17"/>
      <c r="N275" s="16"/>
      <c r="O275" s="14"/>
      <c r="P275" s="17"/>
      <c r="Q275" s="16"/>
      <c r="R275" s="14"/>
      <c r="S275" s="17"/>
      <c r="T275" s="16"/>
      <c r="U275" s="14">
        <v>0</v>
      </c>
      <c r="V275" s="17"/>
      <c r="W275" s="16"/>
      <c r="X275" s="14"/>
      <c r="Y275" s="17"/>
      <c r="Z275" s="16">
        <v>1</v>
      </c>
    </row>
    <row r="276" spans="1:28" ht="30" customHeight="1" x14ac:dyDescent="0.25">
      <c r="A276" s="10" t="s">
        <v>241</v>
      </c>
      <c r="B276" s="10" t="s">
        <v>201</v>
      </c>
      <c r="C276" s="10" t="s">
        <v>49</v>
      </c>
      <c r="D276" s="10"/>
      <c r="E276" s="28"/>
      <c r="F276" s="14"/>
      <c r="G276" s="17"/>
      <c r="H276" s="17"/>
      <c r="I276" s="14"/>
      <c r="J276" s="17"/>
      <c r="K276" s="16"/>
      <c r="L276" s="14"/>
      <c r="M276" s="17"/>
      <c r="N276" s="16"/>
      <c r="O276" s="14"/>
      <c r="P276" s="17"/>
      <c r="Q276" s="16"/>
      <c r="R276" s="14"/>
      <c r="S276" s="17"/>
      <c r="T276" s="16"/>
      <c r="U276" s="14">
        <v>0</v>
      </c>
      <c r="V276" s="17"/>
      <c r="W276" s="16"/>
      <c r="X276" s="14"/>
      <c r="Y276" s="17"/>
      <c r="Z276" s="16"/>
    </row>
    <row r="277" spans="1:28" ht="30" customHeight="1" x14ac:dyDescent="0.25">
      <c r="A277" s="10" t="s">
        <v>265</v>
      </c>
      <c r="B277" s="10" t="s">
        <v>201</v>
      </c>
      <c r="C277" s="10" t="s">
        <v>266</v>
      </c>
      <c r="D277" s="10"/>
      <c r="E277" s="28"/>
      <c r="F277" s="14"/>
      <c r="G277" s="17"/>
      <c r="H277" s="17"/>
      <c r="I277" s="14"/>
      <c r="J277" s="17"/>
      <c r="K277" s="16"/>
      <c r="L277" s="14"/>
      <c r="M277" s="17"/>
      <c r="N277" s="16"/>
      <c r="O277" s="14"/>
      <c r="P277" s="17"/>
      <c r="Q277" s="16"/>
      <c r="R277" s="14"/>
      <c r="S277" s="17"/>
      <c r="T277" s="16"/>
      <c r="U277" s="14">
        <v>0</v>
      </c>
      <c r="V277" s="17"/>
      <c r="W277" s="16"/>
      <c r="X277" s="14"/>
      <c r="Y277" s="17"/>
      <c r="Z277" s="16"/>
    </row>
    <row r="278" spans="1:28" ht="30" customHeight="1" x14ac:dyDescent="0.25">
      <c r="A278" s="10" t="s">
        <v>271</v>
      </c>
      <c r="B278" s="10" t="s">
        <v>201</v>
      </c>
      <c r="C278" s="10" t="s">
        <v>220</v>
      </c>
      <c r="D278" s="10"/>
      <c r="E278" s="28"/>
      <c r="F278" s="14"/>
      <c r="G278" s="17"/>
      <c r="H278" s="17"/>
      <c r="I278" s="14"/>
      <c r="J278" s="17"/>
      <c r="K278" s="16"/>
      <c r="L278" s="14"/>
      <c r="M278" s="17"/>
      <c r="N278" s="16"/>
      <c r="O278" s="14"/>
      <c r="P278" s="17"/>
      <c r="Q278" s="16"/>
      <c r="R278" s="14"/>
      <c r="S278" s="17"/>
      <c r="T278" s="16"/>
      <c r="U278" s="14">
        <v>0</v>
      </c>
      <c r="V278" s="17"/>
      <c r="W278" s="16"/>
      <c r="X278" s="14"/>
      <c r="Y278" s="17"/>
      <c r="Z278" s="16"/>
    </row>
    <row r="279" spans="1:28" ht="30" customHeight="1" thickBot="1" x14ac:dyDescent="0.3">
      <c r="A279" s="29" t="s">
        <v>283</v>
      </c>
      <c r="B279" s="29" t="s">
        <v>201</v>
      </c>
      <c r="C279" s="29" t="s">
        <v>64</v>
      </c>
      <c r="D279" s="29"/>
      <c r="E279" s="28"/>
      <c r="F279" s="30"/>
      <c r="G279" s="19"/>
      <c r="H279" s="19"/>
      <c r="I279" s="30"/>
      <c r="J279" s="19"/>
      <c r="K279" s="31"/>
      <c r="L279" s="30"/>
      <c r="M279" s="19"/>
      <c r="N279" s="31"/>
      <c r="O279" s="30"/>
      <c r="P279" s="19"/>
      <c r="Q279" s="31"/>
      <c r="R279" s="30"/>
      <c r="S279" s="19"/>
      <c r="T279" s="31"/>
      <c r="U279" s="30">
        <v>1</v>
      </c>
      <c r="V279" s="19"/>
      <c r="W279" s="31"/>
      <c r="X279" s="30"/>
      <c r="Y279" s="19"/>
      <c r="Z279" s="31"/>
    </row>
    <row r="280" spans="1:28" ht="30" customHeight="1" thickTop="1" x14ac:dyDescent="0.25">
      <c r="A280" s="32" t="s">
        <v>43</v>
      </c>
      <c r="B280" s="32" t="s">
        <v>0</v>
      </c>
      <c r="C280" s="32" t="s">
        <v>44</v>
      </c>
      <c r="D280" s="32"/>
      <c r="E280" s="33" t="s">
        <v>373</v>
      </c>
      <c r="F280" s="34" t="str">
        <f>IF(SUM(F269:F279)=0,"",SUM(F269:F279))</f>
        <v/>
      </c>
      <c r="G280" s="35"/>
      <c r="H280" s="35"/>
      <c r="I280" s="34" t="str">
        <f>IF(SUM(I269:I279)=0,"",SUM(I269:I279))</f>
        <v/>
      </c>
      <c r="J280" s="35"/>
      <c r="K280" s="36"/>
      <c r="L280" s="34" t="str">
        <f>IF(SUM(L269:L279)=0,"",SUM(L269:L279))</f>
        <v/>
      </c>
      <c r="M280" s="35"/>
      <c r="N280" s="36"/>
      <c r="O280" s="34" t="str">
        <f>IF(SUM(O269:O279)=0,"",SUM(O269:O279))</f>
        <v/>
      </c>
      <c r="P280" s="35"/>
      <c r="Q280" s="36"/>
      <c r="R280" s="34" t="str">
        <f>IF(SUM(R269:R279)=0,"",SUM(R269:R279))</f>
        <v/>
      </c>
      <c r="S280" s="35"/>
      <c r="T280" s="36"/>
      <c r="U280" s="34">
        <f>IF(SUM(U269:U279)=0,"",SUM(U269:U279))</f>
        <v>3</v>
      </c>
      <c r="V280" s="35"/>
      <c r="W280" s="36"/>
      <c r="X280" s="34" t="str">
        <f>IF(SUM(X269:X279)=0,"",SUM(X269:X279))</f>
        <v/>
      </c>
      <c r="Y280" s="35"/>
      <c r="Z280" s="36"/>
      <c r="AA280" s="4">
        <f>SUM(F280:Z280)</f>
        <v>3</v>
      </c>
    </row>
    <row r="281" spans="1:28" ht="30" customHeight="1" x14ac:dyDescent="0.25">
      <c r="A281" s="23" t="s">
        <v>134</v>
      </c>
      <c r="B281" s="23" t="s">
        <v>130</v>
      </c>
      <c r="C281" s="23" t="s">
        <v>71</v>
      </c>
      <c r="D281" s="23"/>
      <c r="E281" s="24" t="s">
        <v>376</v>
      </c>
      <c r="F281" s="14"/>
      <c r="G281" s="17"/>
      <c r="H281" s="17" t="str">
        <f>IF(SUM(H269:H271)=0,"",SUM(H269:H271))</f>
        <v/>
      </c>
      <c r="I281" s="14"/>
      <c r="J281" s="17"/>
      <c r="K281" s="17" t="str">
        <f>IF(SUM(K269:K271)=0,"",SUM(K269:K271))</f>
        <v/>
      </c>
      <c r="L281" s="14"/>
      <c r="M281" s="17"/>
      <c r="N281" s="17" t="str">
        <f>IF(SUM(N269:N271)=0,"",SUM(N269:N271))</f>
        <v/>
      </c>
      <c r="O281" s="14"/>
      <c r="P281" s="17"/>
      <c r="Q281" s="17" t="str">
        <f>IF(SUM(Q269:Q271)=0,"",SUM(Q269:Q271))</f>
        <v/>
      </c>
      <c r="R281" s="14"/>
      <c r="S281" s="17"/>
      <c r="T281" s="17" t="str">
        <f>IF(SUM(T269:T271)=0,"",SUM(T269:T271))</f>
        <v/>
      </c>
      <c r="U281" s="14"/>
      <c r="V281" s="17"/>
      <c r="W281" s="17">
        <f>IF(SUM(W269:W271)=0,"",SUM(W269:W271))</f>
        <v>2</v>
      </c>
      <c r="X281" s="14"/>
      <c r="Y281" s="17"/>
      <c r="Z281" s="17" t="str">
        <f>IF(SUM(Z269:Z271)=0,"",SUM(Z269:Z271))</f>
        <v/>
      </c>
      <c r="AA281" s="4">
        <f>SUM(F281:Z281)</f>
        <v>2</v>
      </c>
      <c r="AB281" s="5">
        <f>INT(SUM(F281:Z281)/3)</f>
        <v>0</v>
      </c>
    </row>
    <row r="282" spans="1:28" ht="30" customHeight="1" thickBot="1" x14ac:dyDescent="0.3">
      <c r="A282" s="23" t="s">
        <v>262</v>
      </c>
      <c r="B282" s="23" t="s">
        <v>201</v>
      </c>
      <c r="C282" s="23" t="s">
        <v>76</v>
      </c>
      <c r="D282" s="23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4"/>
    </row>
    <row r="283" spans="1:28" ht="30" customHeight="1" x14ac:dyDescent="0.25">
      <c r="A283" s="23"/>
      <c r="B283" s="23"/>
      <c r="C283" s="23"/>
      <c r="D283" s="23"/>
      <c r="E283" s="20"/>
      <c r="F283" s="72">
        <f>IF((AA280-AB281)&lt;0,0,AA280-AB281)</f>
        <v>3</v>
      </c>
      <c r="G283" s="73"/>
      <c r="H283" s="74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4"/>
    </row>
    <row r="284" spans="1:28" ht="30" customHeight="1" thickBot="1" x14ac:dyDescent="0.3">
      <c r="A284" s="23"/>
      <c r="B284" s="23"/>
      <c r="C284" s="23"/>
      <c r="D284" s="23"/>
      <c r="E284" s="20"/>
      <c r="F284" s="75"/>
      <c r="G284" s="76"/>
      <c r="H284" s="77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4"/>
    </row>
    <row r="285" spans="1:28" ht="30" customHeight="1" x14ac:dyDescent="0.25">
      <c r="A285" s="23"/>
      <c r="B285" s="23"/>
      <c r="C285" s="23"/>
      <c r="D285" s="23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8" ht="30" customHeight="1" x14ac:dyDescent="0.25">
      <c r="A286" s="23"/>
      <c r="B286" s="23"/>
      <c r="C286" s="23"/>
      <c r="D286" s="23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8" ht="50.1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8" ht="24.95" customHeight="1" x14ac:dyDescent="0.25">
      <c r="A288" s="82" t="s">
        <v>350</v>
      </c>
      <c r="B288" s="83"/>
      <c r="C288" s="84"/>
      <c r="D288" s="93" t="s">
        <v>414</v>
      </c>
      <c r="E288" s="94"/>
      <c r="F288" s="92"/>
      <c r="G288" s="92"/>
      <c r="H288" s="92"/>
      <c r="I288" s="92" t="s">
        <v>393</v>
      </c>
      <c r="J288" s="92"/>
      <c r="K288" s="92"/>
      <c r="L288" s="92" t="s">
        <v>394</v>
      </c>
      <c r="M288" s="92"/>
      <c r="N288" s="92"/>
      <c r="O288" s="92" t="s">
        <v>395</v>
      </c>
      <c r="P288" s="92"/>
      <c r="Q288" s="92"/>
      <c r="R288" s="92" t="s">
        <v>396</v>
      </c>
      <c r="S288" s="92"/>
      <c r="T288" s="92"/>
      <c r="U288" s="92" t="s">
        <v>397</v>
      </c>
      <c r="V288" s="92"/>
      <c r="W288" s="92"/>
      <c r="X288" s="92" t="s">
        <v>398</v>
      </c>
      <c r="Y288" s="92"/>
      <c r="Z288" s="92"/>
    </row>
    <row r="289" spans="1:28" ht="24.95" customHeight="1" x14ac:dyDescent="0.25">
      <c r="A289" s="85"/>
      <c r="B289" s="86"/>
      <c r="C289" s="87"/>
      <c r="D289" s="95"/>
      <c r="E289" s="96"/>
      <c r="F289" s="6"/>
      <c r="G289" s="7"/>
      <c r="H289" s="8"/>
      <c r="I289" s="6" t="s">
        <v>373</v>
      </c>
      <c r="J289" s="7" t="s">
        <v>399</v>
      </c>
      <c r="K289" s="9" t="s">
        <v>376</v>
      </c>
      <c r="L289" s="6" t="s">
        <v>373</v>
      </c>
      <c r="M289" s="7" t="s">
        <v>399</v>
      </c>
      <c r="N289" s="9" t="s">
        <v>376</v>
      </c>
      <c r="O289" s="6" t="s">
        <v>373</v>
      </c>
      <c r="P289" s="7" t="s">
        <v>399</v>
      </c>
      <c r="Q289" s="9" t="s">
        <v>376</v>
      </c>
      <c r="R289" s="6" t="s">
        <v>373</v>
      </c>
      <c r="S289" s="7" t="s">
        <v>399</v>
      </c>
      <c r="T289" s="9" t="s">
        <v>376</v>
      </c>
      <c r="U289" s="6" t="s">
        <v>373</v>
      </c>
      <c r="V289" s="7" t="s">
        <v>399</v>
      </c>
      <c r="W289" s="9" t="s">
        <v>376</v>
      </c>
      <c r="X289" s="6" t="s">
        <v>373</v>
      </c>
      <c r="Y289" s="7" t="s">
        <v>399</v>
      </c>
      <c r="Z289" s="9" t="s">
        <v>376</v>
      </c>
    </row>
    <row r="290" spans="1:28" ht="30" customHeight="1" x14ac:dyDescent="0.25">
      <c r="A290" s="10" t="s">
        <v>77</v>
      </c>
      <c r="B290" s="10" t="s">
        <v>0</v>
      </c>
      <c r="C290" s="10" t="s">
        <v>78</v>
      </c>
      <c r="D290" s="22"/>
      <c r="E290" s="28"/>
      <c r="F290" s="11"/>
      <c r="G290" s="12"/>
      <c r="H290" s="13"/>
      <c r="I290" s="14"/>
      <c r="J290" s="15" t="s">
        <v>399</v>
      </c>
      <c r="K290" s="16"/>
      <c r="L290" s="14"/>
      <c r="M290" s="15" t="s">
        <v>399</v>
      </c>
      <c r="N290" s="16"/>
      <c r="O290" s="14"/>
      <c r="P290" s="15" t="s">
        <v>399</v>
      </c>
      <c r="Q290" s="16"/>
      <c r="R290" s="14"/>
      <c r="S290" s="15" t="s">
        <v>399</v>
      </c>
      <c r="T290" s="16"/>
      <c r="U290" s="14"/>
      <c r="V290" s="15" t="s">
        <v>399</v>
      </c>
      <c r="W290" s="16"/>
      <c r="X290" s="14"/>
      <c r="Y290" s="15" t="s">
        <v>399</v>
      </c>
      <c r="Z290" s="16">
        <v>0</v>
      </c>
    </row>
    <row r="291" spans="1:28" ht="30" customHeight="1" x14ac:dyDescent="0.25">
      <c r="A291" s="10" t="s">
        <v>325</v>
      </c>
      <c r="B291" s="10" t="s">
        <v>79</v>
      </c>
      <c r="C291" s="10" t="s">
        <v>17</v>
      </c>
      <c r="D291" s="22"/>
      <c r="E291" s="28"/>
      <c r="F291" s="14"/>
      <c r="G291" s="15"/>
      <c r="H291" s="17"/>
      <c r="I291" s="14"/>
      <c r="J291" s="15" t="s">
        <v>399</v>
      </c>
      <c r="K291" s="16"/>
      <c r="L291" s="14"/>
      <c r="M291" s="15" t="s">
        <v>399</v>
      </c>
      <c r="N291" s="16"/>
      <c r="O291" s="14"/>
      <c r="P291" s="15" t="s">
        <v>399</v>
      </c>
      <c r="Q291" s="16"/>
      <c r="R291" s="14"/>
      <c r="S291" s="15" t="s">
        <v>399</v>
      </c>
      <c r="T291" s="16"/>
      <c r="U291" s="14">
        <v>0</v>
      </c>
      <c r="V291" s="15" t="s">
        <v>399</v>
      </c>
      <c r="W291" s="16">
        <v>1</v>
      </c>
      <c r="X291" s="14"/>
      <c r="Y291" s="15" t="s">
        <v>399</v>
      </c>
      <c r="Z291" s="16"/>
    </row>
    <row r="292" spans="1:28" ht="30" customHeight="1" x14ac:dyDescent="0.25">
      <c r="A292" s="10" t="s">
        <v>326</v>
      </c>
      <c r="B292" s="10" t="s">
        <v>79</v>
      </c>
      <c r="C292" s="10" t="s">
        <v>145</v>
      </c>
      <c r="D292" s="22"/>
      <c r="E292" s="28"/>
      <c r="F292" s="14"/>
      <c r="G292" s="15"/>
      <c r="H292" s="17"/>
      <c r="I292" s="14"/>
      <c r="J292" s="15" t="s">
        <v>399</v>
      </c>
      <c r="K292" s="16"/>
      <c r="L292" s="14"/>
      <c r="M292" s="15" t="s">
        <v>399</v>
      </c>
      <c r="N292" s="16"/>
      <c r="O292" s="14"/>
      <c r="P292" s="15" t="s">
        <v>399</v>
      </c>
      <c r="Q292" s="16"/>
      <c r="R292" s="14"/>
      <c r="S292" s="15" t="s">
        <v>399</v>
      </c>
      <c r="T292" s="16"/>
      <c r="U292" s="14">
        <v>0</v>
      </c>
      <c r="V292" s="15" t="s">
        <v>399</v>
      </c>
      <c r="W292" s="16">
        <v>4</v>
      </c>
      <c r="X292" s="14"/>
      <c r="Y292" s="15" t="s">
        <v>399</v>
      </c>
      <c r="Z292" s="16"/>
    </row>
    <row r="293" spans="1:28" ht="30" customHeight="1" x14ac:dyDescent="0.25">
      <c r="A293" s="10" t="s">
        <v>332</v>
      </c>
      <c r="B293" s="10" t="s">
        <v>130</v>
      </c>
      <c r="C293" s="10" t="s">
        <v>2</v>
      </c>
      <c r="D293" s="22"/>
      <c r="E293" s="28"/>
      <c r="F293" s="14"/>
      <c r="G293" s="17"/>
      <c r="H293" s="17"/>
      <c r="I293" s="14"/>
      <c r="J293" s="17"/>
      <c r="K293" s="16"/>
      <c r="L293" s="14"/>
      <c r="M293" s="17"/>
      <c r="N293" s="16"/>
      <c r="O293" s="14"/>
      <c r="P293" s="17"/>
      <c r="Q293" s="16"/>
      <c r="R293" s="14"/>
      <c r="S293" s="17"/>
      <c r="T293" s="16"/>
      <c r="U293" s="14">
        <v>0</v>
      </c>
      <c r="V293" s="17"/>
      <c r="W293" s="16"/>
      <c r="X293" s="14"/>
      <c r="Y293" s="17"/>
      <c r="Z293" s="16"/>
    </row>
    <row r="294" spans="1:28" ht="30" customHeight="1" x14ac:dyDescent="0.25">
      <c r="A294" s="10" t="s">
        <v>333</v>
      </c>
      <c r="B294" s="10" t="s">
        <v>130</v>
      </c>
      <c r="C294" s="10" t="s">
        <v>49</v>
      </c>
      <c r="D294" s="22"/>
      <c r="E294" s="28"/>
      <c r="F294" s="14"/>
      <c r="G294" s="17"/>
      <c r="H294" s="17"/>
      <c r="I294" s="14"/>
      <c r="J294" s="17"/>
      <c r="K294" s="16"/>
      <c r="L294" s="14"/>
      <c r="M294" s="17"/>
      <c r="N294" s="16"/>
      <c r="O294" s="14"/>
      <c r="P294" s="17"/>
      <c r="Q294" s="16"/>
      <c r="R294" s="14"/>
      <c r="S294" s="17"/>
      <c r="T294" s="16"/>
      <c r="U294" s="14">
        <v>0</v>
      </c>
      <c r="V294" s="17"/>
      <c r="W294" s="16"/>
      <c r="X294" s="14"/>
      <c r="Y294" s="17"/>
      <c r="Z294" s="16"/>
    </row>
    <row r="295" spans="1:28" ht="30" customHeight="1" x14ac:dyDescent="0.25">
      <c r="A295" s="10" t="s">
        <v>334</v>
      </c>
      <c r="B295" s="10" t="s">
        <v>130</v>
      </c>
      <c r="C295" s="10" t="s">
        <v>220</v>
      </c>
      <c r="D295" s="22"/>
      <c r="E295" s="28"/>
      <c r="F295" s="14"/>
      <c r="G295" s="17"/>
      <c r="H295" s="17"/>
      <c r="I295" s="14"/>
      <c r="J295" s="17"/>
      <c r="K295" s="16"/>
      <c r="L295" s="14"/>
      <c r="M295" s="17"/>
      <c r="N295" s="16"/>
      <c r="O295" s="14"/>
      <c r="P295" s="17"/>
      <c r="Q295" s="16"/>
      <c r="R295" s="14"/>
      <c r="S295" s="17"/>
      <c r="T295" s="16"/>
      <c r="U295" s="14">
        <v>0</v>
      </c>
      <c r="V295" s="17"/>
      <c r="W295" s="16"/>
      <c r="X295" s="14"/>
      <c r="Y295" s="17"/>
      <c r="Z295" s="16"/>
    </row>
    <row r="296" spans="1:28" ht="30" customHeight="1" x14ac:dyDescent="0.25">
      <c r="A296" s="10" t="s">
        <v>327</v>
      </c>
      <c r="B296" s="10" t="s">
        <v>201</v>
      </c>
      <c r="C296" s="10" t="s">
        <v>273</v>
      </c>
      <c r="D296" s="22"/>
      <c r="E296" s="28"/>
      <c r="F296" s="14"/>
      <c r="G296" s="17"/>
      <c r="H296" s="17"/>
      <c r="I296" s="14"/>
      <c r="J296" s="17"/>
      <c r="K296" s="16"/>
      <c r="L296" s="14"/>
      <c r="M296" s="17"/>
      <c r="N296" s="16"/>
      <c r="O296" s="14"/>
      <c r="P296" s="17"/>
      <c r="Q296" s="16"/>
      <c r="R296" s="14"/>
      <c r="S296" s="17"/>
      <c r="T296" s="16"/>
      <c r="U296" s="14">
        <v>1</v>
      </c>
      <c r="V296" s="17"/>
      <c r="W296" s="16"/>
      <c r="X296" s="14"/>
      <c r="Y296" s="17"/>
      <c r="Z296" s="16"/>
    </row>
    <row r="297" spans="1:28" ht="30" customHeight="1" x14ac:dyDescent="0.25">
      <c r="A297" s="10" t="s">
        <v>328</v>
      </c>
      <c r="B297" s="10" t="s">
        <v>201</v>
      </c>
      <c r="C297" s="10" t="s">
        <v>288</v>
      </c>
      <c r="D297" s="22"/>
      <c r="E297" s="28"/>
      <c r="F297" s="14"/>
      <c r="G297" s="17"/>
      <c r="H297" s="17"/>
      <c r="I297" s="14"/>
      <c r="J297" s="17"/>
      <c r="K297" s="16"/>
      <c r="L297" s="14"/>
      <c r="M297" s="17"/>
      <c r="N297" s="16"/>
      <c r="O297" s="14"/>
      <c r="P297" s="17"/>
      <c r="Q297" s="16"/>
      <c r="R297" s="14"/>
      <c r="S297" s="17"/>
      <c r="T297" s="16"/>
      <c r="U297" s="14">
        <v>0</v>
      </c>
      <c r="V297" s="17"/>
      <c r="W297" s="16"/>
      <c r="X297" s="14"/>
      <c r="Y297" s="17"/>
      <c r="Z297" s="16"/>
    </row>
    <row r="298" spans="1:28" ht="30" customHeight="1" x14ac:dyDescent="0.25">
      <c r="A298" s="10" t="s">
        <v>329</v>
      </c>
      <c r="B298" s="10" t="s">
        <v>201</v>
      </c>
      <c r="C298" s="10" t="s">
        <v>44</v>
      </c>
      <c r="D298" s="22"/>
      <c r="E298" s="28"/>
      <c r="F298" s="14"/>
      <c r="G298" s="17"/>
      <c r="H298" s="17"/>
      <c r="I298" s="14"/>
      <c r="J298" s="17"/>
      <c r="K298" s="16"/>
      <c r="L298" s="14"/>
      <c r="M298" s="17"/>
      <c r="N298" s="16"/>
      <c r="O298" s="14"/>
      <c r="P298" s="17"/>
      <c r="Q298" s="16"/>
      <c r="R298" s="14"/>
      <c r="S298" s="17"/>
      <c r="T298" s="16"/>
      <c r="U298" s="14">
        <v>0</v>
      </c>
      <c r="V298" s="17"/>
      <c r="W298" s="16"/>
      <c r="X298" s="14"/>
      <c r="Y298" s="17"/>
      <c r="Z298" s="16"/>
    </row>
    <row r="299" spans="1:28" ht="30" customHeight="1" x14ac:dyDescent="0.25">
      <c r="A299" s="10" t="s">
        <v>330</v>
      </c>
      <c r="B299" s="10" t="s">
        <v>201</v>
      </c>
      <c r="C299" s="10" t="s">
        <v>335</v>
      </c>
      <c r="D299" s="22"/>
      <c r="E299" s="28"/>
      <c r="F299" s="14"/>
      <c r="G299" s="17"/>
      <c r="H299" s="17"/>
      <c r="I299" s="14"/>
      <c r="J299" s="17"/>
      <c r="K299" s="16"/>
      <c r="L299" s="14"/>
      <c r="M299" s="17"/>
      <c r="N299" s="16"/>
      <c r="O299" s="14"/>
      <c r="P299" s="17"/>
      <c r="Q299" s="16"/>
      <c r="R299" s="14"/>
      <c r="S299" s="17"/>
      <c r="T299" s="16"/>
      <c r="U299" s="14">
        <v>0</v>
      </c>
      <c r="V299" s="17"/>
      <c r="W299" s="16"/>
      <c r="X299" s="14"/>
      <c r="Y299" s="17"/>
      <c r="Z299" s="16"/>
    </row>
    <row r="300" spans="1:28" ht="30" customHeight="1" thickBot="1" x14ac:dyDescent="0.3">
      <c r="A300" s="29" t="s">
        <v>331</v>
      </c>
      <c r="B300" s="29" t="s">
        <v>201</v>
      </c>
      <c r="C300" s="29" t="s">
        <v>206</v>
      </c>
      <c r="D300" s="37"/>
      <c r="E300" s="28"/>
      <c r="F300" s="30"/>
      <c r="G300" s="19"/>
      <c r="H300" s="19"/>
      <c r="I300" s="30"/>
      <c r="J300" s="19"/>
      <c r="K300" s="31"/>
      <c r="L300" s="30"/>
      <c r="M300" s="19"/>
      <c r="N300" s="31"/>
      <c r="O300" s="30"/>
      <c r="P300" s="19"/>
      <c r="Q300" s="31"/>
      <c r="R300" s="30"/>
      <c r="S300" s="19"/>
      <c r="T300" s="31"/>
      <c r="U300" s="30">
        <v>0</v>
      </c>
      <c r="V300" s="19"/>
      <c r="W300" s="31"/>
      <c r="X300" s="30"/>
      <c r="Y300" s="19"/>
      <c r="Z300" s="31"/>
    </row>
    <row r="301" spans="1:28" ht="30" customHeight="1" thickTop="1" x14ac:dyDescent="0.25">
      <c r="A301" s="32" t="s">
        <v>72</v>
      </c>
      <c r="B301" s="32" t="s">
        <v>0</v>
      </c>
      <c r="C301" s="32" t="s">
        <v>73</v>
      </c>
      <c r="D301" s="38"/>
      <c r="E301" s="39" t="s">
        <v>373</v>
      </c>
      <c r="F301" s="34" t="str">
        <f>IF(SUM(F290:F300)=0,"",SUM(F290:F300))</f>
        <v/>
      </c>
      <c r="G301" s="35"/>
      <c r="H301" s="35"/>
      <c r="I301" s="34" t="str">
        <f>IF(SUM(I290:I300)=0,"",SUM(I290:I300))</f>
        <v/>
      </c>
      <c r="J301" s="35"/>
      <c r="K301" s="36"/>
      <c r="L301" s="34" t="str">
        <f>IF(SUM(L290:L300)=0,"",SUM(L290:L300))</f>
        <v/>
      </c>
      <c r="M301" s="35"/>
      <c r="N301" s="36"/>
      <c r="O301" s="34" t="str">
        <f>IF(SUM(O290:O300)=0,"",SUM(O290:O300))</f>
        <v/>
      </c>
      <c r="P301" s="35"/>
      <c r="Q301" s="36"/>
      <c r="R301" s="34" t="str">
        <f>IF(SUM(R290:R300)=0,"",SUM(R290:R300))</f>
        <v/>
      </c>
      <c r="S301" s="35"/>
      <c r="T301" s="36"/>
      <c r="U301" s="34">
        <f>IF(SUM(U290:U300)=0,"",SUM(U290:U300))</f>
        <v>1</v>
      </c>
      <c r="V301" s="35"/>
      <c r="W301" s="36"/>
      <c r="X301" s="34" t="str">
        <f>IF(SUM(X290:X300)=0,"",SUM(X290:X300))</f>
        <v/>
      </c>
      <c r="Y301" s="35"/>
      <c r="Z301" s="36"/>
      <c r="AA301" s="4">
        <f>SUM(F301:Z301)</f>
        <v>1</v>
      </c>
    </row>
    <row r="302" spans="1:28" ht="30" customHeight="1" x14ac:dyDescent="0.25">
      <c r="A302" s="23"/>
      <c r="B302" s="23"/>
      <c r="C302" s="23"/>
      <c r="D302" s="25"/>
      <c r="E302" s="27" t="s">
        <v>376</v>
      </c>
      <c r="F302" s="14"/>
      <c r="G302" s="17"/>
      <c r="H302" s="17" t="str">
        <f>IF(SUM(H290:H292)=0,"",SUM(H290:H292))</f>
        <v/>
      </c>
      <c r="I302" s="14"/>
      <c r="J302" s="17"/>
      <c r="K302" s="17" t="str">
        <f>IF(SUM(K290:K292)=0,"",SUM(K290:K292))</f>
        <v/>
      </c>
      <c r="L302" s="14"/>
      <c r="M302" s="17"/>
      <c r="N302" s="17" t="str">
        <f>IF(SUM(N290:N292)=0,"",SUM(N290:N292))</f>
        <v/>
      </c>
      <c r="O302" s="14"/>
      <c r="P302" s="17"/>
      <c r="Q302" s="17" t="str">
        <f>IF(SUM(Q290:Q292)=0,"",SUM(Q290:Q292))</f>
        <v/>
      </c>
      <c r="R302" s="14"/>
      <c r="S302" s="17"/>
      <c r="T302" s="17" t="str">
        <f>IF(SUM(T290:T292)=0,"",SUM(T290:T292))</f>
        <v/>
      </c>
      <c r="U302" s="14"/>
      <c r="V302" s="17"/>
      <c r="W302" s="17">
        <f>IF(SUM(W290:W292)=0,"",SUM(W290:W292))</f>
        <v>5</v>
      </c>
      <c r="X302" s="14"/>
      <c r="Y302" s="17"/>
      <c r="Z302" s="17" t="str">
        <f>IF(SUM(Z290:Z292)=0,"",SUM(Z290:Z292))</f>
        <v/>
      </c>
      <c r="AA302" s="4">
        <f>SUM(F302:Z302)</f>
        <v>5</v>
      </c>
      <c r="AB302" s="5">
        <f>INT(SUM(F302:Z302)/3)</f>
        <v>1</v>
      </c>
    </row>
    <row r="303" spans="1:28" ht="30" customHeight="1" thickBot="1" x14ac:dyDescent="0.3">
      <c r="A303" s="23"/>
      <c r="B303" s="23"/>
      <c r="C303" s="23"/>
      <c r="D303" s="26"/>
      <c r="E303" s="18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4"/>
    </row>
    <row r="304" spans="1:28" ht="30" customHeight="1" x14ac:dyDescent="0.25">
      <c r="A304" s="23"/>
      <c r="B304" s="23"/>
      <c r="C304" s="23"/>
      <c r="D304" s="26"/>
      <c r="E304" s="20"/>
      <c r="F304" s="72">
        <f>IF((AA301-AB302)&lt;0,0,AA301-AB302)</f>
        <v>0</v>
      </c>
      <c r="G304" s="73"/>
      <c r="H304" s="74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4"/>
    </row>
    <row r="305" spans="1:27" ht="30" customHeight="1" thickBot="1" x14ac:dyDescent="0.3">
      <c r="A305" s="23"/>
      <c r="B305" s="23"/>
      <c r="C305" s="23"/>
      <c r="D305" s="26"/>
      <c r="E305" s="20"/>
      <c r="F305" s="75"/>
      <c r="G305" s="76"/>
      <c r="H305" s="77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4"/>
    </row>
    <row r="306" spans="1:27" ht="30" customHeight="1" x14ac:dyDescent="0.25">
      <c r="A306" s="23"/>
      <c r="B306" s="23"/>
      <c r="C306" s="23"/>
      <c r="D306" s="26"/>
      <c r="E306" s="20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7" ht="30" customHeight="1" x14ac:dyDescent="0.25">
      <c r="A307" s="23"/>
      <c r="B307" s="23"/>
      <c r="C307" s="23"/>
      <c r="D307" s="26"/>
      <c r="E307" s="20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7" ht="30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7" ht="50.1" customHeight="1" x14ac:dyDescent="0.25">
      <c r="A309" s="81" t="s">
        <v>401</v>
      </c>
      <c r="B309" s="81"/>
      <c r="C309" s="81"/>
      <c r="D309" s="81" t="s">
        <v>400</v>
      </c>
      <c r="E309" s="81"/>
      <c r="F309" s="81"/>
      <c r="G309" s="81"/>
      <c r="H309" s="81"/>
      <c r="I309" s="81" t="s">
        <v>402</v>
      </c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7" ht="24.9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7" ht="24.95" customHeight="1" x14ac:dyDescent="0.25">
      <c r="A311" s="82" t="s">
        <v>343</v>
      </c>
      <c r="B311" s="83"/>
      <c r="C311" s="84"/>
      <c r="D311" s="93" t="s">
        <v>403</v>
      </c>
      <c r="E311" s="94"/>
      <c r="F311" s="92"/>
      <c r="G311" s="92"/>
      <c r="H311" s="92"/>
      <c r="I311" s="92" t="s">
        <v>393</v>
      </c>
      <c r="J311" s="92"/>
      <c r="K311" s="92"/>
      <c r="L311" s="92" t="s">
        <v>394</v>
      </c>
      <c r="M311" s="92"/>
      <c r="N311" s="92"/>
      <c r="O311" s="92" t="s">
        <v>395</v>
      </c>
      <c r="P311" s="92"/>
      <c r="Q311" s="92"/>
      <c r="R311" s="92" t="s">
        <v>396</v>
      </c>
      <c r="S311" s="92"/>
      <c r="T311" s="92"/>
      <c r="U311" s="92" t="s">
        <v>397</v>
      </c>
      <c r="V311" s="92"/>
      <c r="W311" s="92"/>
      <c r="X311" s="92" t="s">
        <v>398</v>
      </c>
      <c r="Y311" s="92"/>
      <c r="Z311" s="92"/>
    </row>
    <row r="312" spans="1:27" ht="24.95" customHeight="1" x14ac:dyDescent="0.25">
      <c r="A312" s="85"/>
      <c r="B312" s="86"/>
      <c r="C312" s="87"/>
      <c r="D312" s="95"/>
      <c r="E312" s="96"/>
      <c r="F312" s="6"/>
      <c r="G312" s="7"/>
      <c r="H312" s="8"/>
      <c r="I312" s="6" t="s">
        <v>373</v>
      </c>
      <c r="J312" s="7" t="s">
        <v>399</v>
      </c>
      <c r="K312" s="9" t="s">
        <v>376</v>
      </c>
      <c r="L312" s="6" t="s">
        <v>373</v>
      </c>
      <c r="M312" s="7" t="s">
        <v>399</v>
      </c>
      <c r="N312" s="9" t="s">
        <v>376</v>
      </c>
      <c r="O312" s="6" t="s">
        <v>373</v>
      </c>
      <c r="P312" s="7" t="s">
        <v>399</v>
      </c>
      <c r="Q312" s="9" t="s">
        <v>376</v>
      </c>
      <c r="R312" s="6" t="s">
        <v>373</v>
      </c>
      <c r="S312" s="7" t="s">
        <v>399</v>
      </c>
      <c r="T312" s="9" t="s">
        <v>376</v>
      </c>
      <c r="U312" s="6" t="s">
        <v>373</v>
      </c>
      <c r="V312" s="7" t="s">
        <v>399</v>
      </c>
      <c r="W312" s="9" t="s">
        <v>376</v>
      </c>
      <c r="X312" s="6" t="s">
        <v>373</v>
      </c>
      <c r="Y312" s="7" t="s">
        <v>399</v>
      </c>
      <c r="Z312" s="9" t="s">
        <v>376</v>
      </c>
    </row>
    <row r="313" spans="1:27" ht="30" customHeight="1" x14ac:dyDescent="0.25">
      <c r="A313" s="10" t="s">
        <v>26</v>
      </c>
      <c r="B313" s="10" t="s">
        <v>0</v>
      </c>
      <c r="C313" s="10" t="s">
        <v>27</v>
      </c>
      <c r="D313" s="10"/>
      <c r="E313" s="28"/>
      <c r="F313" s="11"/>
      <c r="G313" s="12"/>
      <c r="H313" s="13"/>
      <c r="I313" s="14"/>
      <c r="J313" s="15" t="s">
        <v>399</v>
      </c>
      <c r="K313" s="16"/>
      <c r="L313" s="14"/>
      <c r="M313" s="15" t="s">
        <v>399</v>
      </c>
      <c r="N313" s="16"/>
      <c r="O313" s="14"/>
      <c r="P313" s="15" t="s">
        <v>399</v>
      </c>
      <c r="Q313" s="16"/>
      <c r="R313" s="14"/>
      <c r="S313" s="15" t="s">
        <v>399</v>
      </c>
      <c r="T313" s="16"/>
      <c r="U313" s="14"/>
      <c r="V313" s="15" t="s">
        <v>399</v>
      </c>
      <c r="W313" s="16">
        <v>0</v>
      </c>
      <c r="X313" s="14"/>
      <c r="Y313" s="15" t="s">
        <v>399</v>
      </c>
      <c r="Z313" s="16"/>
    </row>
    <row r="314" spans="1:27" ht="30" customHeight="1" x14ac:dyDescent="0.25">
      <c r="A314" s="10" t="s">
        <v>102</v>
      </c>
      <c r="B314" s="10" t="s">
        <v>79</v>
      </c>
      <c r="C314" s="10" t="s">
        <v>64</v>
      </c>
      <c r="D314" s="10"/>
      <c r="E314" s="28"/>
      <c r="F314" s="14"/>
      <c r="G314" s="15"/>
      <c r="H314" s="17"/>
      <c r="I314" s="14"/>
      <c r="J314" s="15" t="s">
        <v>399</v>
      </c>
      <c r="K314" s="16"/>
      <c r="L314" s="14"/>
      <c r="M314" s="15" t="s">
        <v>399</v>
      </c>
      <c r="N314" s="16"/>
      <c r="O314" s="14"/>
      <c r="P314" s="15" t="s">
        <v>399</v>
      </c>
      <c r="Q314" s="16"/>
      <c r="R314" s="14"/>
      <c r="S314" s="15" t="s">
        <v>399</v>
      </c>
      <c r="T314" s="16"/>
      <c r="U314" s="14">
        <v>0</v>
      </c>
      <c r="V314" s="15" t="s">
        <v>399</v>
      </c>
      <c r="W314" s="16">
        <v>2</v>
      </c>
      <c r="X314" s="14"/>
      <c r="Y314" s="15" t="s">
        <v>399</v>
      </c>
      <c r="Z314" s="16"/>
    </row>
    <row r="315" spans="1:27" ht="30" customHeight="1" x14ac:dyDescent="0.25">
      <c r="A315" s="10" t="s">
        <v>105</v>
      </c>
      <c r="B315" s="10" t="s">
        <v>79</v>
      </c>
      <c r="C315" s="10" t="s">
        <v>71</v>
      </c>
      <c r="D315" s="10"/>
      <c r="E315" s="28"/>
      <c r="F315" s="14"/>
      <c r="G315" s="15"/>
      <c r="H315" s="17"/>
      <c r="I315" s="14"/>
      <c r="J315" s="15" t="s">
        <v>399</v>
      </c>
      <c r="K315" s="16"/>
      <c r="L315" s="14"/>
      <c r="M315" s="15" t="s">
        <v>399</v>
      </c>
      <c r="N315" s="16"/>
      <c r="O315" s="14"/>
      <c r="P315" s="15" t="s">
        <v>399</v>
      </c>
      <c r="Q315" s="16"/>
      <c r="R315" s="14"/>
      <c r="S315" s="15" t="s">
        <v>399</v>
      </c>
      <c r="T315" s="16"/>
      <c r="U315" s="14">
        <v>0</v>
      </c>
      <c r="V315" s="15" t="s">
        <v>399</v>
      </c>
      <c r="W315" s="16">
        <v>2</v>
      </c>
      <c r="X315" s="14"/>
      <c r="Y315" s="15" t="s">
        <v>399</v>
      </c>
      <c r="Z315" s="16"/>
    </row>
    <row r="316" spans="1:27" ht="30" customHeight="1" x14ac:dyDescent="0.25">
      <c r="A316" s="10" t="s">
        <v>147</v>
      </c>
      <c r="B316" s="10" t="s">
        <v>130</v>
      </c>
      <c r="C316" s="10" t="s">
        <v>49</v>
      </c>
      <c r="D316" s="10"/>
      <c r="E316" s="28"/>
      <c r="F316" s="14"/>
      <c r="G316" s="17"/>
      <c r="H316" s="17"/>
      <c r="I316" s="14"/>
      <c r="J316" s="17"/>
      <c r="K316" s="16"/>
      <c r="L316" s="14"/>
      <c r="M316" s="17"/>
      <c r="N316" s="16"/>
      <c r="O316" s="14"/>
      <c r="P316" s="17"/>
      <c r="Q316" s="16"/>
      <c r="R316" s="14"/>
      <c r="S316" s="17"/>
      <c r="T316" s="16"/>
      <c r="U316" s="14">
        <v>0</v>
      </c>
      <c r="V316" s="17"/>
      <c r="W316" s="16"/>
      <c r="X316" s="14"/>
      <c r="Y316" s="17"/>
      <c r="Z316" s="16"/>
    </row>
    <row r="317" spans="1:27" ht="30" customHeight="1" x14ac:dyDescent="0.25">
      <c r="A317" s="10" t="s">
        <v>155</v>
      </c>
      <c r="B317" s="10" t="s">
        <v>130</v>
      </c>
      <c r="C317" s="10" t="s">
        <v>17</v>
      </c>
      <c r="D317" s="10"/>
      <c r="E317" s="28"/>
      <c r="F317" s="14"/>
      <c r="G317" s="17"/>
      <c r="H317" s="17"/>
      <c r="I317" s="14"/>
      <c r="J317" s="17"/>
      <c r="K317" s="16"/>
      <c r="L317" s="14"/>
      <c r="M317" s="17"/>
      <c r="N317" s="16"/>
      <c r="O317" s="14"/>
      <c r="P317" s="17"/>
      <c r="Q317" s="16"/>
      <c r="R317" s="14"/>
      <c r="S317" s="17"/>
      <c r="T317" s="16"/>
      <c r="U317" s="14">
        <v>0</v>
      </c>
      <c r="V317" s="17"/>
      <c r="W317" s="16"/>
      <c r="X317" s="14"/>
      <c r="Y317" s="17"/>
      <c r="Z317" s="16"/>
    </row>
    <row r="318" spans="1:27" ht="30" customHeight="1" x14ac:dyDescent="0.25">
      <c r="A318" s="10" t="s">
        <v>159</v>
      </c>
      <c r="B318" s="10" t="s">
        <v>130</v>
      </c>
      <c r="C318" s="10" t="s">
        <v>8</v>
      </c>
      <c r="D318" s="10"/>
      <c r="E318" s="28"/>
      <c r="F318" s="14"/>
      <c r="G318" s="17"/>
      <c r="H318" s="17"/>
      <c r="I318" s="14"/>
      <c r="J318" s="17"/>
      <c r="K318" s="16"/>
      <c r="L318" s="14"/>
      <c r="M318" s="17"/>
      <c r="N318" s="16"/>
      <c r="O318" s="14"/>
      <c r="P318" s="17"/>
      <c r="Q318" s="16"/>
      <c r="R318" s="14"/>
      <c r="S318" s="17"/>
      <c r="T318" s="16"/>
      <c r="U318" s="14">
        <v>0</v>
      </c>
      <c r="V318" s="17"/>
      <c r="W318" s="16"/>
      <c r="X318" s="14"/>
      <c r="Y318" s="17"/>
      <c r="Z318" s="16"/>
    </row>
    <row r="319" spans="1:27" ht="30" customHeight="1" x14ac:dyDescent="0.25">
      <c r="A319" s="10" t="s">
        <v>217</v>
      </c>
      <c r="B319" s="10" t="s">
        <v>201</v>
      </c>
      <c r="C319" s="10" t="s">
        <v>60</v>
      </c>
      <c r="D319" s="10"/>
      <c r="E319" s="28"/>
      <c r="F319" s="14"/>
      <c r="G319" s="17"/>
      <c r="H319" s="17"/>
      <c r="I319" s="14"/>
      <c r="J319" s="17"/>
      <c r="K319" s="16"/>
      <c r="L319" s="14"/>
      <c r="M319" s="17"/>
      <c r="N319" s="16"/>
      <c r="O319" s="14"/>
      <c r="P319" s="17"/>
      <c r="Q319" s="16"/>
      <c r="R319" s="14"/>
      <c r="S319" s="17"/>
      <c r="T319" s="16"/>
      <c r="U319" s="14">
        <v>0</v>
      </c>
      <c r="V319" s="17"/>
      <c r="W319" s="16"/>
      <c r="X319" s="14"/>
      <c r="Y319" s="17"/>
      <c r="Z319" s="16"/>
    </row>
    <row r="320" spans="1:27" ht="30" customHeight="1" x14ac:dyDescent="0.25">
      <c r="A320" s="10" t="s">
        <v>218</v>
      </c>
      <c r="B320" s="10" t="s">
        <v>201</v>
      </c>
      <c r="C320" s="10" t="s">
        <v>62</v>
      </c>
      <c r="D320" s="10"/>
      <c r="E320" s="28"/>
      <c r="F320" s="14"/>
      <c r="G320" s="17"/>
      <c r="H320" s="17"/>
      <c r="I320" s="14"/>
      <c r="J320" s="17"/>
      <c r="K320" s="16"/>
      <c r="L320" s="14"/>
      <c r="M320" s="17"/>
      <c r="N320" s="16"/>
      <c r="O320" s="14"/>
      <c r="P320" s="17"/>
      <c r="Q320" s="16"/>
      <c r="R320" s="14"/>
      <c r="S320" s="17"/>
      <c r="T320" s="16"/>
      <c r="U320" s="14">
        <v>0</v>
      </c>
      <c r="V320" s="17"/>
      <c r="W320" s="16"/>
      <c r="X320" s="14"/>
      <c r="Y320" s="17"/>
      <c r="Z320" s="16"/>
    </row>
    <row r="321" spans="1:28" ht="30" customHeight="1" x14ac:dyDescent="0.25">
      <c r="A321" s="10" t="s">
        <v>223</v>
      </c>
      <c r="B321" s="10" t="s">
        <v>201</v>
      </c>
      <c r="C321" s="10" t="s">
        <v>175</v>
      </c>
      <c r="D321" s="10"/>
      <c r="E321" s="28"/>
      <c r="F321" s="14"/>
      <c r="G321" s="17"/>
      <c r="H321" s="17"/>
      <c r="I321" s="14"/>
      <c r="J321" s="17"/>
      <c r="K321" s="16"/>
      <c r="L321" s="14"/>
      <c r="M321" s="17"/>
      <c r="N321" s="16"/>
      <c r="O321" s="14"/>
      <c r="P321" s="17"/>
      <c r="Q321" s="16"/>
      <c r="R321" s="14"/>
      <c r="S321" s="17"/>
      <c r="T321" s="16"/>
      <c r="U321" s="14">
        <v>0</v>
      </c>
      <c r="V321" s="17"/>
      <c r="W321" s="16"/>
      <c r="X321" s="14"/>
      <c r="Y321" s="17"/>
      <c r="Z321" s="16"/>
    </row>
    <row r="322" spans="1:28" ht="30" customHeight="1" x14ac:dyDescent="0.25">
      <c r="A322" s="10" t="s">
        <v>235</v>
      </c>
      <c r="B322" s="10" t="s">
        <v>201</v>
      </c>
      <c r="C322" s="10" t="s">
        <v>66</v>
      </c>
      <c r="D322" s="10"/>
      <c r="E322" s="28"/>
      <c r="F322" s="14"/>
      <c r="G322" s="17"/>
      <c r="H322" s="17"/>
      <c r="I322" s="14"/>
      <c r="J322" s="17"/>
      <c r="K322" s="16"/>
      <c r="L322" s="14"/>
      <c r="M322" s="17"/>
      <c r="N322" s="16"/>
      <c r="O322" s="14"/>
      <c r="P322" s="17"/>
      <c r="Q322" s="16"/>
      <c r="R322" s="14"/>
      <c r="S322" s="17"/>
      <c r="T322" s="16"/>
      <c r="U322" s="14">
        <v>1</v>
      </c>
      <c r="V322" s="17"/>
      <c r="W322" s="16"/>
      <c r="X322" s="14"/>
      <c r="Y322" s="17"/>
      <c r="Z322" s="16"/>
    </row>
    <row r="323" spans="1:28" ht="30" customHeight="1" thickBot="1" x14ac:dyDescent="0.3">
      <c r="A323" s="29" t="s">
        <v>316</v>
      </c>
      <c r="B323" s="29" t="s">
        <v>201</v>
      </c>
      <c r="C323" s="29" t="s">
        <v>273</v>
      </c>
      <c r="D323" s="29"/>
      <c r="E323" s="28"/>
      <c r="F323" s="30"/>
      <c r="G323" s="19"/>
      <c r="H323" s="19"/>
      <c r="I323" s="30"/>
      <c r="J323" s="19"/>
      <c r="K323" s="31"/>
      <c r="L323" s="30"/>
      <c r="M323" s="19"/>
      <c r="N323" s="31"/>
      <c r="O323" s="30"/>
      <c r="P323" s="19"/>
      <c r="Q323" s="31"/>
      <c r="R323" s="30"/>
      <c r="S323" s="19"/>
      <c r="T323" s="31"/>
      <c r="U323" s="30">
        <v>0</v>
      </c>
      <c r="V323" s="19"/>
      <c r="W323" s="31"/>
      <c r="X323" s="30"/>
      <c r="Y323" s="19"/>
      <c r="Z323" s="31"/>
    </row>
    <row r="324" spans="1:28" ht="30" customHeight="1" thickTop="1" x14ac:dyDescent="0.25">
      <c r="A324" s="32" t="s">
        <v>212</v>
      </c>
      <c r="B324" s="32" t="s">
        <v>201</v>
      </c>
      <c r="C324" s="32" t="s">
        <v>47</v>
      </c>
      <c r="D324" s="32"/>
      <c r="E324" s="33" t="s">
        <v>373</v>
      </c>
      <c r="F324" s="34" t="str">
        <f>IF(SUM(F313:F323)=0,"",SUM(F313:F323))</f>
        <v/>
      </c>
      <c r="G324" s="35"/>
      <c r="H324" s="35"/>
      <c r="I324" s="34" t="str">
        <f>IF(SUM(I313:I323)=0,"",SUM(I313:I323))</f>
        <v/>
      </c>
      <c r="J324" s="35"/>
      <c r="K324" s="36"/>
      <c r="L324" s="34" t="str">
        <f>IF(SUM(L313:L323)=0,"",SUM(L313:L323))</f>
        <v/>
      </c>
      <c r="M324" s="35"/>
      <c r="N324" s="36"/>
      <c r="O324" s="34" t="str">
        <f>IF(SUM(O313:O323)=0,"",SUM(O313:O323))</f>
        <v/>
      </c>
      <c r="P324" s="35"/>
      <c r="Q324" s="36"/>
      <c r="R324" s="34" t="str">
        <f>IF(SUM(R313:R323)=0,"",SUM(R313:R323))</f>
        <v/>
      </c>
      <c r="S324" s="35"/>
      <c r="T324" s="36"/>
      <c r="U324" s="34">
        <f>IF(SUM(U313:U323)=0,"",SUM(U313:U323))</f>
        <v>1</v>
      </c>
      <c r="V324" s="35"/>
      <c r="W324" s="36"/>
      <c r="X324" s="34" t="str">
        <f>IF(SUM(X313:X323)=0,"",SUM(X313:X323))</f>
        <v/>
      </c>
      <c r="Y324" s="35"/>
      <c r="Z324" s="36"/>
      <c r="AA324" s="4">
        <f>SUM(F324:Z324)</f>
        <v>1</v>
      </c>
    </row>
    <row r="325" spans="1:28" ht="30" customHeight="1" x14ac:dyDescent="0.25">
      <c r="A325" s="23"/>
      <c r="B325" s="23"/>
      <c r="C325" s="23"/>
      <c r="D325" s="23"/>
      <c r="E325" s="24" t="s">
        <v>376</v>
      </c>
      <c r="F325" s="14"/>
      <c r="G325" s="17"/>
      <c r="H325" s="17" t="str">
        <f>IF(SUM(H313:H315)=0,"",SUM(H313:H315))</f>
        <v/>
      </c>
      <c r="I325" s="14"/>
      <c r="J325" s="17"/>
      <c r="K325" s="17" t="str">
        <f>IF(SUM(K313:K315)=0,"",SUM(K313:K315))</f>
        <v/>
      </c>
      <c r="L325" s="14"/>
      <c r="M325" s="17"/>
      <c r="N325" s="17" t="str">
        <f>IF(SUM(N313:N315)=0,"",SUM(N313:N315))</f>
        <v/>
      </c>
      <c r="O325" s="14"/>
      <c r="P325" s="17"/>
      <c r="Q325" s="17" t="str">
        <f>IF(SUM(Q313:Q315)=0,"",SUM(Q313:Q315))</f>
        <v/>
      </c>
      <c r="R325" s="14"/>
      <c r="S325" s="17"/>
      <c r="T325" s="17" t="str">
        <f>IF(SUM(T313:T315)=0,"",SUM(T313:T315))</f>
        <v/>
      </c>
      <c r="U325" s="14"/>
      <c r="V325" s="17"/>
      <c r="W325" s="17">
        <f>IF(SUM(W313:W315)=0,"",SUM(W313:W315))</f>
        <v>4</v>
      </c>
      <c r="X325" s="14"/>
      <c r="Y325" s="17"/>
      <c r="Z325" s="17" t="str">
        <f>IF(SUM(Z313:Z315)=0,"",SUM(Z313:Z315))</f>
        <v/>
      </c>
      <c r="AA325" s="4">
        <f>SUM(F325:Z325)</f>
        <v>4</v>
      </c>
      <c r="AB325" s="5">
        <f>INT(SUM(F325:Z325)/3)</f>
        <v>1</v>
      </c>
    </row>
    <row r="326" spans="1:28" ht="30" customHeight="1" thickBot="1" x14ac:dyDescent="0.3">
      <c r="A326" s="23"/>
      <c r="B326" s="23"/>
      <c r="C326" s="23"/>
      <c r="D326" s="23"/>
      <c r="E326" s="18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4"/>
    </row>
    <row r="327" spans="1:28" ht="30" customHeight="1" x14ac:dyDescent="0.25">
      <c r="A327" s="23"/>
      <c r="B327" s="23"/>
      <c r="C327" s="23"/>
      <c r="D327" s="23"/>
      <c r="E327" s="20"/>
      <c r="F327" s="72">
        <f>IF((AA324-AB325)&lt;0,0,AA324-AB325)</f>
        <v>0</v>
      </c>
      <c r="G327" s="73"/>
      <c r="H327" s="74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4"/>
    </row>
    <row r="328" spans="1:28" ht="30" customHeight="1" thickBot="1" x14ac:dyDescent="0.3">
      <c r="A328" s="23"/>
      <c r="B328" s="23"/>
      <c r="C328" s="23"/>
      <c r="D328" s="23"/>
      <c r="E328" s="20"/>
      <c r="F328" s="75"/>
      <c r="G328" s="76"/>
      <c r="H328" s="77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4"/>
    </row>
    <row r="329" spans="1:28" ht="30" customHeight="1" x14ac:dyDescent="0.25">
      <c r="A329" s="23"/>
      <c r="B329" s="23"/>
      <c r="C329" s="23"/>
      <c r="D329" s="23"/>
      <c r="E329" s="20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8" ht="30" customHeight="1" x14ac:dyDescent="0.25">
      <c r="A330" s="23"/>
      <c r="B330" s="23"/>
      <c r="C330" s="23"/>
      <c r="D330" s="23"/>
      <c r="E330" s="20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8" ht="50.1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8" ht="24.95" customHeight="1" x14ac:dyDescent="0.25">
      <c r="A332" s="82" t="s">
        <v>341</v>
      </c>
      <c r="B332" s="83"/>
      <c r="C332" s="84"/>
      <c r="D332" s="93" t="s">
        <v>415</v>
      </c>
      <c r="E332" s="94"/>
      <c r="F332" s="92"/>
      <c r="G332" s="92"/>
      <c r="H332" s="92"/>
      <c r="I332" s="92" t="s">
        <v>393</v>
      </c>
      <c r="J332" s="92"/>
      <c r="K332" s="92"/>
      <c r="L332" s="92" t="s">
        <v>394</v>
      </c>
      <c r="M332" s="92"/>
      <c r="N332" s="92"/>
      <c r="O332" s="92" t="s">
        <v>395</v>
      </c>
      <c r="P332" s="92"/>
      <c r="Q332" s="92"/>
      <c r="R332" s="92" t="s">
        <v>396</v>
      </c>
      <c r="S332" s="92"/>
      <c r="T332" s="92"/>
      <c r="U332" s="92" t="s">
        <v>397</v>
      </c>
      <c r="V332" s="92"/>
      <c r="W332" s="92"/>
      <c r="X332" s="92" t="s">
        <v>398</v>
      </c>
      <c r="Y332" s="92"/>
      <c r="Z332" s="92"/>
    </row>
    <row r="333" spans="1:28" ht="24.95" customHeight="1" x14ac:dyDescent="0.25">
      <c r="A333" s="85"/>
      <c r="B333" s="86"/>
      <c r="C333" s="87"/>
      <c r="D333" s="95"/>
      <c r="E333" s="96"/>
      <c r="F333" s="6"/>
      <c r="G333" s="7"/>
      <c r="H333" s="8"/>
      <c r="I333" s="6" t="s">
        <v>373</v>
      </c>
      <c r="J333" s="7" t="s">
        <v>399</v>
      </c>
      <c r="K333" s="9" t="s">
        <v>376</v>
      </c>
      <c r="L333" s="6" t="s">
        <v>373</v>
      </c>
      <c r="M333" s="7" t="s">
        <v>399</v>
      </c>
      <c r="N333" s="9" t="s">
        <v>376</v>
      </c>
      <c r="O333" s="6" t="s">
        <v>373</v>
      </c>
      <c r="P333" s="7" t="s">
        <v>399</v>
      </c>
      <c r="Q333" s="9" t="s">
        <v>376</v>
      </c>
      <c r="R333" s="6" t="s">
        <v>373</v>
      </c>
      <c r="S333" s="7" t="s">
        <v>399</v>
      </c>
      <c r="T333" s="9" t="s">
        <v>376</v>
      </c>
      <c r="U333" s="6" t="s">
        <v>373</v>
      </c>
      <c r="V333" s="7" t="s">
        <v>399</v>
      </c>
      <c r="W333" s="9" t="s">
        <v>376</v>
      </c>
      <c r="X333" s="6" t="s">
        <v>373</v>
      </c>
      <c r="Y333" s="7" t="s">
        <v>399</v>
      </c>
      <c r="Z333" s="9" t="s">
        <v>376</v>
      </c>
    </row>
    <row r="334" spans="1:28" ht="30" customHeight="1" x14ac:dyDescent="0.25">
      <c r="A334" s="10" t="s">
        <v>53</v>
      </c>
      <c r="B334" s="10" t="s">
        <v>0</v>
      </c>
      <c r="C334" s="10" t="s">
        <v>54</v>
      </c>
      <c r="D334" s="22"/>
      <c r="E334" s="28"/>
      <c r="F334" s="11"/>
      <c r="G334" s="12"/>
      <c r="H334" s="13"/>
      <c r="I334" s="14"/>
      <c r="J334" s="15" t="s">
        <v>399</v>
      </c>
      <c r="K334" s="16"/>
      <c r="L334" s="14"/>
      <c r="M334" s="15" t="s">
        <v>399</v>
      </c>
      <c r="N334" s="16"/>
      <c r="O334" s="14"/>
      <c r="P334" s="15" t="s">
        <v>399</v>
      </c>
      <c r="Q334" s="16"/>
      <c r="R334" s="14"/>
      <c r="S334" s="15" t="s">
        <v>399</v>
      </c>
      <c r="T334" s="16"/>
      <c r="U334" s="14"/>
      <c r="V334" s="15" t="s">
        <v>399</v>
      </c>
      <c r="W334" s="16">
        <v>0</v>
      </c>
      <c r="X334" s="14"/>
      <c r="Y334" s="15" t="s">
        <v>399</v>
      </c>
      <c r="Z334" s="16"/>
    </row>
    <row r="335" spans="1:28" ht="30" customHeight="1" x14ac:dyDescent="0.25">
      <c r="A335" s="10" t="s">
        <v>117</v>
      </c>
      <c r="B335" s="10" t="s">
        <v>79</v>
      </c>
      <c r="C335" s="10" t="s">
        <v>64</v>
      </c>
      <c r="D335" s="22"/>
      <c r="E335" s="28"/>
      <c r="F335" s="14"/>
      <c r="G335" s="15"/>
      <c r="H335" s="17"/>
      <c r="I335" s="14"/>
      <c r="J335" s="15" t="s">
        <v>399</v>
      </c>
      <c r="K335" s="16"/>
      <c r="L335" s="14"/>
      <c r="M335" s="15" t="s">
        <v>399</v>
      </c>
      <c r="N335" s="16"/>
      <c r="O335" s="14"/>
      <c r="P335" s="15" t="s">
        <v>399</v>
      </c>
      <c r="Q335" s="16"/>
      <c r="R335" s="14"/>
      <c r="S335" s="15" t="s">
        <v>399</v>
      </c>
      <c r="T335" s="16"/>
      <c r="U335" s="14">
        <v>0</v>
      </c>
      <c r="V335" s="15" t="s">
        <v>399</v>
      </c>
      <c r="W335" s="16">
        <v>2</v>
      </c>
      <c r="X335" s="14"/>
      <c r="Y335" s="15" t="s">
        <v>399</v>
      </c>
      <c r="Z335" s="16"/>
    </row>
    <row r="336" spans="1:28" ht="30" customHeight="1" x14ac:dyDescent="0.25">
      <c r="A336" s="10" t="s">
        <v>129</v>
      </c>
      <c r="B336" s="10" t="s">
        <v>79</v>
      </c>
      <c r="C336" s="10" t="s">
        <v>73</v>
      </c>
      <c r="D336" s="22"/>
      <c r="E336" s="28"/>
      <c r="F336" s="14"/>
      <c r="G336" s="15"/>
      <c r="H336" s="17"/>
      <c r="I336" s="14"/>
      <c r="J336" s="15" t="s">
        <v>399</v>
      </c>
      <c r="K336" s="16"/>
      <c r="L336" s="14"/>
      <c r="M336" s="15" t="s">
        <v>399</v>
      </c>
      <c r="N336" s="16"/>
      <c r="O336" s="14"/>
      <c r="P336" s="15" t="s">
        <v>399</v>
      </c>
      <c r="Q336" s="16"/>
      <c r="R336" s="14"/>
      <c r="S336" s="15" t="s">
        <v>399</v>
      </c>
      <c r="T336" s="16"/>
      <c r="U336" s="14">
        <v>0</v>
      </c>
      <c r="V336" s="15" t="s">
        <v>399</v>
      </c>
      <c r="W336" s="16">
        <v>1</v>
      </c>
      <c r="X336" s="14"/>
      <c r="Y336" s="15" t="s">
        <v>399</v>
      </c>
      <c r="Z336" s="16"/>
    </row>
    <row r="337" spans="1:28" ht="30" customHeight="1" x14ac:dyDescent="0.25">
      <c r="A337" s="10" t="s">
        <v>183</v>
      </c>
      <c r="B337" s="10" t="s">
        <v>130</v>
      </c>
      <c r="C337" s="10" t="s">
        <v>17</v>
      </c>
      <c r="D337" s="22"/>
      <c r="E337" s="28"/>
      <c r="F337" s="14"/>
      <c r="G337" s="17"/>
      <c r="H337" s="17"/>
      <c r="I337" s="14"/>
      <c r="J337" s="17"/>
      <c r="K337" s="16"/>
      <c r="L337" s="14"/>
      <c r="M337" s="17"/>
      <c r="N337" s="16"/>
      <c r="O337" s="14"/>
      <c r="P337" s="17"/>
      <c r="Q337" s="16"/>
      <c r="R337" s="14"/>
      <c r="S337" s="17"/>
      <c r="T337" s="16"/>
      <c r="U337" s="14">
        <v>2</v>
      </c>
      <c r="V337" s="17"/>
      <c r="W337" s="16"/>
      <c r="X337" s="14"/>
      <c r="Y337" s="17"/>
      <c r="Z337" s="16"/>
    </row>
    <row r="338" spans="1:28" ht="30" customHeight="1" x14ac:dyDescent="0.25">
      <c r="A338" s="10" t="s">
        <v>188</v>
      </c>
      <c r="B338" s="10" t="s">
        <v>130</v>
      </c>
      <c r="C338" s="10" t="s">
        <v>68</v>
      </c>
      <c r="D338" s="22"/>
      <c r="E338" s="28"/>
      <c r="F338" s="14"/>
      <c r="G338" s="17"/>
      <c r="H338" s="17"/>
      <c r="I338" s="14"/>
      <c r="J338" s="17"/>
      <c r="K338" s="16"/>
      <c r="L338" s="14"/>
      <c r="M338" s="17"/>
      <c r="N338" s="16"/>
      <c r="O338" s="14"/>
      <c r="P338" s="17"/>
      <c r="Q338" s="16"/>
      <c r="R338" s="14"/>
      <c r="S338" s="17"/>
      <c r="T338" s="16"/>
      <c r="U338" s="14">
        <v>0</v>
      </c>
      <c r="V338" s="17"/>
      <c r="W338" s="16"/>
      <c r="X338" s="14"/>
      <c r="Y338" s="17"/>
      <c r="Z338" s="16"/>
    </row>
    <row r="339" spans="1:28" ht="30" customHeight="1" x14ac:dyDescent="0.25">
      <c r="A339" s="10" t="s">
        <v>189</v>
      </c>
      <c r="B339" s="10" t="s">
        <v>130</v>
      </c>
      <c r="C339" s="10" t="s">
        <v>190</v>
      </c>
      <c r="D339" s="22"/>
      <c r="E339" s="28"/>
      <c r="F339" s="14"/>
      <c r="G339" s="17"/>
      <c r="H339" s="17"/>
      <c r="I339" s="14"/>
      <c r="J339" s="17"/>
      <c r="K339" s="16"/>
      <c r="L339" s="14"/>
      <c r="M339" s="17"/>
      <c r="N339" s="16"/>
      <c r="O339" s="14"/>
      <c r="P339" s="17"/>
      <c r="Q339" s="16"/>
      <c r="R339" s="14"/>
      <c r="S339" s="17"/>
      <c r="T339" s="16"/>
      <c r="U339" s="14">
        <v>0</v>
      </c>
      <c r="V339" s="17"/>
      <c r="W339" s="16"/>
      <c r="X339" s="14"/>
      <c r="Y339" s="17"/>
      <c r="Z339" s="16"/>
    </row>
    <row r="340" spans="1:28" ht="30" customHeight="1" x14ac:dyDescent="0.25">
      <c r="A340" s="10" t="s">
        <v>281</v>
      </c>
      <c r="B340" s="10" t="s">
        <v>201</v>
      </c>
      <c r="C340" s="10" t="s">
        <v>35</v>
      </c>
      <c r="D340" s="22"/>
      <c r="E340" s="28"/>
      <c r="F340" s="14"/>
      <c r="G340" s="17"/>
      <c r="H340" s="17"/>
      <c r="I340" s="14"/>
      <c r="J340" s="17"/>
      <c r="K340" s="16"/>
      <c r="L340" s="14"/>
      <c r="M340" s="17"/>
      <c r="N340" s="16"/>
      <c r="O340" s="14"/>
      <c r="P340" s="17"/>
      <c r="Q340" s="16"/>
      <c r="R340" s="14"/>
      <c r="S340" s="17"/>
      <c r="T340" s="16"/>
      <c r="U340" s="14">
        <v>0</v>
      </c>
      <c r="V340" s="17"/>
      <c r="W340" s="16"/>
      <c r="X340" s="14"/>
      <c r="Y340" s="17"/>
      <c r="Z340" s="16"/>
    </row>
    <row r="341" spans="1:28" ht="30" customHeight="1" x14ac:dyDescent="0.25">
      <c r="A341" s="10" t="s">
        <v>297</v>
      </c>
      <c r="B341" s="10" t="s">
        <v>201</v>
      </c>
      <c r="C341" s="10" t="s">
        <v>266</v>
      </c>
      <c r="D341" s="22"/>
      <c r="E341" s="28"/>
      <c r="F341" s="14"/>
      <c r="G341" s="17"/>
      <c r="H341" s="17"/>
      <c r="I341" s="14"/>
      <c r="J341" s="17"/>
      <c r="K341" s="16"/>
      <c r="L341" s="14"/>
      <c r="M341" s="17"/>
      <c r="N341" s="16"/>
      <c r="O341" s="14"/>
      <c r="P341" s="17"/>
      <c r="Q341" s="16"/>
      <c r="R341" s="14"/>
      <c r="S341" s="17"/>
      <c r="T341" s="16"/>
      <c r="U341" s="14">
        <v>0</v>
      </c>
      <c r="V341" s="17"/>
      <c r="W341" s="16"/>
      <c r="X341" s="14"/>
      <c r="Y341" s="17"/>
      <c r="Z341" s="16"/>
    </row>
    <row r="342" spans="1:28" ht="30" customHeight="1" x14ac:dyDescent="0.25">
      <c r="A342" s="10" t="s">
        <v>304</v>
      </c>
      <c r="B342" s="10" t="s">
        <v>201</v>
      </c>
      <c r="C342" s="10" t="s">
        <v>60</v>
      </c>
      <c r="D342" s="22"/>
      <c r="E342" s="28"/>
      <c r="F342" s="14"/>
      <c r="G342" s="17"/>
      <c r="H342" s="17"/>
      <c r="I342" s="14"/>
      <c r="J342" s="17"/>
      <c r="K342" s="16"/>
      <c r="L342" s="14"/>
      <c r="M342" s="17"/>
      <c r="N342" s="16"/>
      <c r="O342" s="14"/>
      <c r="P342" s="17"/>
      <c r="Q342" s="16"/>
      <c r="R342" s="14"/>
      <c r="S342" s="17"/>
      <c r="T342" s="16"/>
      <c r="U342" s="14">
        <v>0</v>
      </c>
      <c r="V342" s="17"/>
      <c r="W342" s="16"/>
      <c r="X342" s="14"/>
      <c r="Y342" s="17"/>
      <c r="Z342" s="16"/>
    </row>
    <row r="343" spans="1:28" ht="30" customHeight="1" x14ac:dyDescent="0.25">
      <c r="A343" s="10" t="s">
        <v>306</v>
      </c>
      <c r="B343" s="10" t="s">
        <v>201</v>
      </c>
      <c r="C343" s="10" t="s">
        <v>27</v>
      </c>
      <c r="D343" s="22"/>
      <c r="E343" s="28"/>
      <c r="F343" s="14"/>
      <c r="G343" s="17"/>
      <c r="H343" s="17"/>
      <c r="I343" s="14"/>
      <c r="J343" s="17"/>
      <c r="K343" s="16"/>
      <c r="L343" s="14"/>
      <c r="M343" s="17"/>
      <c r="N343" s="16"/>
      <c r="O343" s="14"/>
      <c r="P343" s="17"/>
      <c r="Q343" s="16"/>
      <c r="R343" s="14"/>
      <c r="S343" s="17"/>
      <c r="T343" s="16"/>
      <c r="U343" s="14">
        <v>0</v>
      </c>
      <c r="V343" s="17"/>
      <c r="W343" s="16"/>
      <c r="X343" s="14"/>
      <c r="Y343" s="17"/>
      <c r="Z343" s="16"/>
    </row>
    <row r="344" spans="1:28" ht="30" customHeight="1" thickBot="1" x14ac:dyDescent="0.3">
      <c r="A344" s="29" t="s">
        <v>308</v>
      </c>
      <c r="B344" s="29" t="s">
        <v>201</v>
      </c>
      <c r="C344" s="29" t="s">
        <v>206</v>
      </c>
      <c r="D344" s="37"/>
      <c r="E344" s="28"/>
      <c r="F344" s="30"/>
      <c r="G344" s="19"/>
      <c r="H344" s="19"/>
      <c r="I344" s="30"/>
      <c r="J344" s="19"/>
      <c r="K344" s="31"/>
      <c r="L344" s="30"/>
      <c r="M344" s="19"/>
      <c r="N344" s="31"/>
      <c r="O344" s="30"/>
      <c r="P344" s="19"/>
      <c r="Q344" s="31"/>
      <c r="R344" s="30"/>
      <c r="S344" s="19"/>
      <c r="T344" s="31"/>
      <c r="U344" s="30">
        <v>0</v>
      </c>
      <c r="V344" s="19"/>
      <c r="W344" s="31"/>
      <c r="X344" s="30"/>
      <c r="Y344" s="19"/>
      <c r="Z344" s="31"/>
    </row>
    <row r="345" spans="1:28" ht="30" customHeight="1" thickTop="1" x14ac:dyDescent="0.25">
      <c r="A345" s="32" t="s">
        <v>61</v>
      </c>
      <c r="B345" s="32" t="s">
        <v>0</v>
      </c>
      <c r="C345" s="32" t="s">
        <v>62</v>
      </c>
      <c r="D345" s="38"/>
      <c r="E345" s="39" t="s">
        <v>373</v>
      </c>
      <c r="F345" s="34" t="str">
        <f>IF(SUM(F334:F344)=0,"",SUM(F334:F344))</f>
        <v/>
      </c>
      <c r="G345" s="35"/>
      <c r="H345" s="35"/>
      <c r="I345" s="34" t="str">
        <f>IF(SUM(I334:I344)=0,"",SUM(I334:I344))</f>
        <v/>
      </c>
      <c r="J345" s="35"/>
      <c r="K345" s="36"/>
      <c r="L345" s="34" t="str">
        <f>IF(SUM(L334:L344)=0,"",SUM(L334:L344))</f>
        <v/>
      </c>
      <c r="M345" s="35"/>
      <c r="N345" s="36"/>
      <c r="O345" s="34" t="str">
        <f>IF(SUM(O334:O344)=0,"",SUM(O334:O344))</f>
        <v/>
      </c>
      <c r="P345" s="35"/>
      <c r="Q345" s="36"/>
      <c r="R345" s="34" t="str">
        <f>IF(SUM(R334:R344)=0,"",SUM(R334:R344))</f>
        <v/>
      </c>
      <c r="S345" s="35"/>
      <c r="T345" s="36"/>
      <c r="U345" s="34">
        <f>IF(SUM(U334:U344)=0,"",SUM(U334:U344))</f>
        <v>2</v>
      </c>
      <c r="V345" s="35"/>
      <c r="W345" s="36"/>
      <c r="X345" s="34" t="str">
        <f>IF(SUM(X334:X344)=0,"",SUM(X334:X344))</f>
        <v/>
      </c>
      <c r="Y345" s="35"/>
      <c r="Z345" s="36"/>
      <c r="AA345" s="4">
        <f>SUM(F345:Z345)</f>
        <v>2</v>
      </c>
    </row>
    <row r="346" spans="1:28" ht="30" customHeight="1" x14ac:dyDescent="0.25">
      <c r="A346" s="23" t="s">
        <v>143</v>
      </c>
      <c r="B346" s="23" t="s">
        <v>130</v>
      </c>
      <c r="C346" s="23" t="s">
        <v>8</v>
      </c>
      <c r="D346" s="25"/>
      <c r="E346" s="27" t="s">
        <v>376</v>
      </c>
      <c r="F346" s="14"/>
      <c r="G346" s="17"/>
      <c r="H346" s="17" t="str">
        <f>IF(SUM(H334:H336)=0,"",SUM(H334:H336))</f>
        <v/>
      </c>
      <c r="I346" s="14"/>
      <c r="J346" s="17"/>
      <c r="K346" s="17" t="str">
        <f>IF(SUM(K334:K336)=0,"",SUM(K334:K336))</f>
        <v/>
      </c>
      <c r="L346" s="14"/>
      <c r="M346" s="17"/>
      <c r="N346" s="17" t="str">
        <f>IF(SUM(N334:N336)=0,"",SUM(N334:N336))</f>
        <v/>
      </c>
      <c r="O346" s="14"/>
      <c r="P346" s="17"/>
      <c r="Q346" s="17" t="str">
        <f>IF(SUM(Q334:Q336)=0,"",SUM(Q334:Q336))</f>
        <v/>
      </c>
      <c r="R346" s="14"/>
      <c r="S346" s="17"/>
      <c r="T346" s="17" t="str">
        <f>IF(SUM(T334:T336)=0,"",SUM(T334:T336))</f>
        <v/>
      </c>
      <c r="U346" s="14"/>
      <c r="V346" s="17"/>
      <c r="W346" s="17">
        <f>IF(SUM(W334:W336)=0,"",SUM(W334:W336))</f>
        <v>3</v>
      </c>
      <c r="X346" s="14"/>
      <c r="Y346" s="17"/>
      <c r="Z346" s="17" t="str">
        <f>IF(SUM(Z334:Z336)=0,"",SUM(Z334:Z336))</f>
        <v/>
      </c>
      <c r="AA346" s="4">
        <f>SUM(F346:Z346)</f>
        <v>3</v>
      </c>
      <c r="AB346" s="5">
        <f>INT(SUM(F346:Z346)/3)</f>
        <v>1</v>
      </c>
    </row>
    <row r="347" spans="1:28" ht="30" customHeight="1" thickBot="1" x14ac:dyDescent="0.3">
      <c r="A347" s="23" t="s">
        <v>148</v>
      </c>
      <c r="B347" s="23" t="s">
        <v>130</v>
      </c>
      <c r="C347" s="23" t="s">
        <v>25</v>
      </c>
      <c r="D347" s="26"/>
      <c r="E347" s="18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4"/>
    </row>
    <row r="348" spans="1:28" ht="30" customHeight="1" x14ac:dyDescent="0.25">
      <c r="A348" s="23" t="s">
        <v>256</v>
      </c>
      <c r="B348" s="23" t="s">
        <v>201</v>
      </c>
      <c r="C348" s="23" t="s">
        <v>30</v>
      </c>
      <c r="D348" s="26"/>
      <c r="E348" s="20"/>
      <c r="F348" s="72">
        <f>IF((AA345-AB346)&lt;0,0,AA345-AB346)</f>
        <v>1</v>
      </c>
      <c r="G348" s="73"/>
      <c r="H348" s="74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4"/>
    </row>
    <row r="349" spans="1:28" ht="30" customHeight="1" thickBot="1" x14ac:dyDescent="0.3">
      <c r="A349" s="23" t="s">
        <v>303</v>
      </c>
      <c r="B349" s="23" t="s">
        <v>201</v>
      </c>
      <c r="C349" s="23" t="s">
        <v>273</v>
      </c>
      <c r="D349" s="26"/>
      <c r="E349" s="20"/>
      <c r="F349" s="75"/>
      <c r="G349" s="76"/>
      <c r="H349" s="77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4"/>
    </row>
    <row r="350" spans="1:28" ht="30" customHeight="1" x14ac:dyDescent="0.25">
      <c r="A350" s="23" t="s">
        <v>310</v>
      </c>
      <c r="B350" s="23" t="s">
        <v>201</v>
      </c>
      <c r="C350" s="23" t="s">
        <v>311</v>
      </c>
      <c r="D350" s="26"/>
      <c r="E350" s="20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8" ht="30" customHeight="1" x14ac:dyDescent="0.25">
      <c r="A351" s="23" t="s">
        <v>312</v>
      </c>
      <c r="B351" s="23" t="s">
        <v>201</v>
      </c>
      <c r="C351" s="23" t="s">
        <v>41</v>
      </c>
      <c r="D351" s="26"/>
      <c r="E351" s="20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</sheetData>
  <mergeCells count="184">
    <mergeCell ref="U332:W332"/>
    <mergeCell ref="X332:Z332"/>
    <mergeCell ref="R311:T311"/>
    <mergeCell ref="U311:W311"/>
    <mergeCell ref="X311:Z311"/>
    <mergeCell ref="A332:C333"/>
    <mergeCell ref="D332:E333"/>
    <mergeCell ref="F332:H332"/>
    <mergeCell ref="I332:K332"/>
    <mergeCell ref="L332:N332"/>
    <mergeCell ref="O332:Q332"/>
    <mergeCell ref="R332:T332"/>
    <mergeCell ref="A311:C312"/>
    <mergeCell ref="D311:E312"/>
    <mergeCell ref="F311:H311"/>
    <mergeCell ref="I311:K311"/>
    <mergeCell ref="L311:N311"/>
    <mergeCell ref="O311:Q311"/>
    <mergeCell ref="F327:H328"/>
    <mergeCell ref="R288:T288"/>
    <mergeCell ref="U288:W288"/>
    <mergeCell ref="X288:Z288"/>
    <mergeCell ref="A309:C309"/>
    <mergeCell ref="D309:H309"/>
    <mergeCell ref="I309:Z309"/>
    <mergeCell ref="O267:Q267"/>
    <mergeCell ref="R267:T267"/>
    <mergeCell ref="U267:W267"/>
    <mergeCell ref="X267:Z267"/>
    <mergeCell ref="A288:C289"/>
    <mergeCell ref="D288:E289"/>
    <mergeCell ref="F288:H288"/>
    <mergeCell ref="I288:K288"/>
    <mergeCell ref="L288:N288"/>
    <mergeCell ref="O288:Q288"/>
    <mergeCell ref="F283:H284"/>
    <mergeCell ref="F304:H305"/>
    <mergeCell ref="A265:C265"/>
    <mergeCell ref="D265:H265"/>
    <mergeCell ref="I265:Z265"/>
    <mergeCell ref="A267:C268"/>
    <mergeCell ref="D267:E268"/>
    <mergeCell ref="F267:H267"/>
    <mergeCell ref="I267:K267"/>
    <mergeCell ref="L267:N267"/>
    <mergeCell ref="F260:H261"/>
    <mergeCell ref="R223:T223"/>
    <mergeCell ref="U223:W223"/>
    <mergeCell ref="X223:Z223"/>
    <mergeCell ref="A244:C245"/>
    <mergeCell ref="D244:E245"/>
    <mergeCell ref="F244:H244"/>
    <mergeCell ref="I244:K244"/>
    <mergeCell ref="L244:N244"/>
    <mergeCell ref="O244:Q244"/>
    <mergeCell ref="R244:T244"/>
    <mergeCell ref="A223:C224"/>
    <mergeCell ref="D223:E224"/>
    <mergeCell ref="F223:H223"/>
    <mergeCell ref="I223:K223"/>
    <mergeCell ref="L223:N223"/>
    <mergeCell ref="O223:Q223"/>
    <mergeCell ref="F239:H240"/>
    <mergeCell ref="U244:W244"/>
    <mergeCell ref="X244:Z244"/>
    <mergeCell ref="A221:C221"/>
    <mergeCell ref="D221:H221"/>
    <mergeCell ref="I221:Z221"/>
    <mergeCell ref="O179:Q179"/>
    <mergeCell ref="R179:T179"/>
    <mergeCell ref="U179:W179"/>
    <mergeCell ref="X179:Z179"/>
    <mergeCell ref="A200:C201"/>
    <mergeCell ref="D200:E201"/>
    <mergeCell ref="F200:H200"/>
    <mergeCell ref="I200:K200"/>
    <mergeCell ref="L200:N200"/>
    <mergeCell ref="O200:Q200"/>
    <mergeCell ref="F216:H217"/>
    <mergeCell ref="A177:C177"/>
    <mergeCell ref="D177:H177"/>
    <mergeCell ref="I177:Z177"/>
    <mergeCell ref="A179:C180"/>
    <mergeCell ref="D179:E180"/>
    <mergeCell ref="F179:H179"/>
    <mergeCell ref="I179:K179"/>
    <mergeCell ref="L179:N179"/>
    <mergeCell ref="R200:T200"/>
    <mergeCell ref="U200:W200"/>
    <mergeCell ref="X200:Z200"/>
    <mergeCell ref="R135:T135"/>
    <mergeCell ref="U135:W135"/>
    <mergeCell ref="X135:Z135"/>
    <mergeCell ref="A156:C157"/>
    <mergeCell ref="D156:E157"/>
    <mergeCell ref="F156:H156"/>
    <mergeCell ref="I156:K156"/>
    <mergeCell ref="L156:N156"/>
    <mergeCell ref="O156:Q156"/>
    <mergeCell ref="R156:T156"/>
    <mergeCell ref="A135:C136"/>
    <mergeCell ref="D135:E136"/>
    <mergeCell ref="F135:H135"/>
    <mergeCell ref="I135:K135"/>
    <mergeCell ref="L135:N135"/>
    <mergeCell ref="O135:Q135"/>
    <mergeCell ref="U156:W156"/>
    <mergeCell ref="X156:Z156"/>
    <mergeCell ref="A133:C133"/>
    <mergeCell ref="D133:H133"/>
    <mergeCell ref="I133:Z133"/>
    <mergeCell ref="O91:Q91"/>
    <mergeCell ref="R91:T91"/>
    <mergeCell ref="U91:W91"/>
    <mergeCell ref="X91:Z91"/>
    <mergeCell ref="A112:C113"/>
    <mergeCell ref="D112:E113"/>
    <mergeCell ref="F112:H112"/>
    <mergeCell ref="I112:K112"/>
    <mergeCell ref="L112:N112"/>
    <mergeCell ref="O112:Q112"/>
    <mergeCell ref="A89:C89"/>
    <mergeCell ref="D89:H89"/>
    <mergeCell ref="I89:Z89"/>
    <mergeCell ref="A91:C92"/>
    <mergeCell ref="D91:E92"/>
    <mergeCell ref="F91:H91"/>
    <mergeCell ref="I91:K91"/>
    <mergeCell ref="L91:N91"/>
    <mergeCell ref="R112:T112"/>
    <mergeCell ref="U112:W112"/>
    <mergeCell ref="X112:Z112"/>
    <mergeCell ref="R47:T47"/>
    <mergeCell ref="U47:W47"/>
    <mergeCell ref="X47:Z47"/>
    <mergeCell ref="A68:C69"/>
    <mergeCell ref="D68:E69"/>
    <mergeCell ref="F68:H68"/>
    <mergeCell ref="I68:K68"/>
    <mergeCell ref="L68:N68"/>
    <mergeCell ref="O68:Q68"/>
    <mergeCell ref="R68:T68"/>
    <mergeCell ref="A47:C48"/>
    <mergeCell ref="D47:E48"/>
    <mergeCell ref="F47:H47"/>
    <mergeCell ref="I47:K47"/>
    <mergeCell ref="L47:N47"/>
    <mergeCell ref="O47:Q47"/>
    <mergeCell ref="U68:W68"/>
    <mergeCell ref="X68:Z68"/>
    <mergeCell ref="A1:C1"/>
    <mergeCell ref="D1:H1"/>
    <mergeCell ref="I1:Z1"/>
    <mergeCell ref="A45:C45"/>
    <mergeCell ref="D45:H45"/>
    <mergeCell ref="I45:Z45"/>
    <mergeCell ref="A24:C25"/>
    <mergeCell ref="D24:E25"/>
    <mergeCell ref="F24:H24"/>
    <mergeCell ref="I24:K24"/>
    <mergeCell ref="L24:N24"/>
    <mergeCell ref="O24:Q24"/>
    <mergeCell ref="R24:T24"/>
    <mergeCell ref="U24:W24"/>
    <mergeCell ref="X24:Z24"/>
    <mergeCell ref="X3:Z3"/>
    <mergeCell ref="D3:E4"/>
    <mergeCell ref="A3:C4"/>
    <mergeCell ref="F3:H3"/>
    <mergeCell ref="I3:K3"/>
    <mergeCell ref="L3:N3"/>
    <mergeCell ref="O3:Q3"/>
    <mergeCell ref="R3:T3"/>
    <mergeCell ref="U3:W3"/>
    <mergeCell ref="F348:H349"/>
    <mergeCell ref="F19:H20"/>
    <mergeCell ref="F40:H41"/>
    <mergeCell ref="F63:H64"/>
    <mergeCell ref="F84:H85"/>
    <mergeCell ref="F107:H108"/>
    <mergeCell ref="F128:H129"/>
    <mergeCell ref="F151:H152"/>
    <mergeCell ref="F172:H173"/>
    <mergeCell ref="F195:H196"/>
  </mergeCells>
  <dataValidations count="2">
    <dataValidation type="list" allowBlank="1" showInputMessage="1" showErrorMessage="1" sqref="A3 A24 A47 A68 A91 A112 A135 A156 A179 A200 A223 A244 A267 A288 A311 A332">
      <formula1>owner</formula1>
    </dataValidation>
    <dataValidation type="list" allowBlank="1" showInputMessage="1" showErrorMessage="1" sqref="D3:E4 D24:E25 D47:E48 D68:E69 D91:E92 D112:E113 D135:E136 D156:E157 D179:E180 D200:E201 D223:E224 D244:E245 D267:E268 D288:E289 D311:E312 D332:E333">
      <formula1>names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ax="25" man="1"/>
    <brk id="176" max="25" man="1"/>
    <brk id="220" max="25" man="1"/>
    <brk id="264" max="25" man="1"/>
    <brk id="308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</sheetPr>
  <dimension ref="A1:AE351"/>
  <sheetViews>
    <sheetView view="pageBreakPreview" zoomScale="75" zoomScaleNormal="100" zoomScaleSheetLayoutView="75" workbookViewId="0">
      <selection sqref="A1:C1"/>
    </sheetView>
  </sheetViews>
  <sheetFormatPr defaultRowHeight="14.25" x14ac:dyDescent="0.25"/>
  <cols>
    <col min="1" max="1" width="33.42578125" style="5" customWidth="1"/>
    <col min="2" max="2" width="10" style="5" customWidth="1"/>
    <col min="3" max="3" width="24.85546875" style="5" customWidth="1"/>
    <col min="4" max="5" width="8.7109375" style="5" customWidth="1"/>
    <col min="6" max="6" width="3.28515625" style="5" customWidth="1"/>
    <col min="7" max="7" width="2.28515625" style="5" customWidth="1"/>
    <col min="8" max="9" width="3.28515625" style="5" customWidth="1"/>
    <col min="10" max="10" width="2.28515625" style="5" customWidth="1"/>
    <col min="11" max="12" width="3.28515625" style="5" customWidth="1"/>
    <col min="13" max="13" width="2.28515625" style="5" customWidth="1"/>
    <col min="14" max="15" width="3.28515625" style="5" customWidth="1"/>
    <col min="16" max="16" width="2.28515625" style="5" customWidth="1"/>
    <col min="17" max="18" width="3.28515625" style="5" customWidth="1"/>
    <col min="19" max="19" width="2.28515625" style="5" customWidth="1"/>
    <col min="20" max="21" width="3.28515625" style="5" customWidth="1"/>
    <col min="22" max="22" width="2.28515625" style="5" customWidth="1"/>
    <col min="23" max="24" width="3.28515625" style="5" customWidth="1"/>
    <col min="25" max="25" width="2.28515625" style="5" customWidth="1"/>
    <col min="26" max="26" width="3.28515625" style="5" customWidth="1"/>
    <col min="27" max="16384" width="9.140625" style="5"/>
  </cols>
  <sheetData>
    <row r="1" spans="1:27" s="4" customFormat="1" ht="50.1" customHeight="1" x14ac:dyDescent="0.25">
      <c r="A1" s="81" t="s">
        <v>401</v>
      </c>
      <c r="B1" s="81"/>
      <c r="C1" s="81"/>
      <c r="D1" s="81" t="s">
        <v>470</v>
      </c>
      <c r="E1" s="81"/>
      <c r="F1" s="81"/>
      <c r="G1" s="81"/>
      <c r="H1" s="81"/>
      <c r="I1" s="81" t="s">
        <v>471</v>
      </c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7" ht="24.9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24.95" customHeight="1" x14ac:dyDescent="0.25">
      <c r="A3" s="82" t="s">
        <v>391</v>
      </c>
      <c r="B3" s="83"/>
      <c r="C3" s="84"/>
      <c r="D3" s="88" t="s">
        <v>404</v>
      </c>
      <c r="E3" s="89"/>
      <c r="F3" s="92" t="s">
        <v>392</v>
      </c>
      <c r="G3" s="92"/>
      <c r="H3" s="92"/>
      <c r="I3" s="92" t="s">
        <v>393</v>
      </c>
      <c r="J3" s="92"/>
      <c r="K3" s="92"/>
      <c r="L3" s="92" t="s">
        <v>394</v>
      </c>
      <c r="M3" s="92"/>
      <c r="N3" s="92"/>
      <c r="O3" s="92" t="s">
        <v>395</v>
      </c>
      <c r="P3" s="92"/>
      <c r="Q3" s="92"/>
      <c r="R3" s="92" t="s">
        <v>396</v>
      </c>
      <c r="S3" s="92"/>
      <c r="T3" s="92"/>
      <c r="U3" s="92" t="s">
        <v>397</v>
      </c>
      <c r="V3" s="92"/>
      <c r="W3" s="92"/>
      <c r="X3" s="92" t="s">
        <v>398</v>
      </c>
      <c r="Y3" s="92"/>
      <c r="Z3" s="92"/>
      <c r="AA3" s="4"/>
    </row>
    <row r="4" spans="1:27" ht="24.95" customHeight="1" x14ac:dyDescent="0.25">
      <c r="A4" s="85"/>
      <c r="B4" s="86"/>
      <c r="C4" s="87"/>
      <c r="D4" s="90"/>
      <c r="E4" s="91"/>
      <c r="F4" s="6" t="s">
        <v>373</v>
      </c>
      <c r="G4" s="7" t="s">
        <v>399</v>
      </c>
      <c r="H4" s="8" t="s">
        <v>376</v>
      </c>
      <c r="I4" s="6" t="s">
        <v>373</v>
      </c>
      <c r="J4" s="7" t="s">
        <v>399</v>
      </c>
      <c r="K4" s="9" t="s">
        <v>376</v>
      </c>
      <c r="L4" s="6" t="s">
        <v>373</v>
      </c>
      <c r="M4" s="7" t="s">
        <v>399</v>
      </c>
      <c r="N4" s="9" t="s">
        <v>376</v>
      </c>
      <c r="O4" s="6" t="s">
        <v>373</v>
      </c>
      <c r="P4" s="7" t="s">
        <v>399</v>
      </c>
      <c r="Q4" s="9" t="s">
        <v>376</v>
      </c>
      <c r="R4" s="6" t="s">
        <v>373</v>
      </c>
      <c r="S4" s="7" t="s">
        <v>399</v>
      </c>
      <c r="T4" s="9" t="s">
        <v>376</v>
      </c>
      <c r="U4" s="6" t="s">
        <v>373</v>
      </c>
      <c r="V4" s="7" t="s">
        <v>399</v>
      </c>
      <c r="W4" s="9" t="s">
        <v>376</v>
      </c>
      <c r="X4" s="6" t="s">
        <v>373</v>
      </c>
      <c r="Y4" s="7" t="s">
        <v>399</v>
      </c>
      <c r="Z4" s="9" t="s">
        <v>376</v>
      </c>
      <c r="AA4" s="4"/>
    </row>
    <row r="5" spans="1:27" ht="30" customHeight="1" x14ac:dyDescent="0.25">
      <c r="A5" s="10" t="s">
        <v>1</v>
      </c>
      <c r="B5" s="10" t="s">
        <v>0</v>
      </c>
      <c r="C5" s="10" t="s">
        <v>2</v>
      </c>
      <c r="D5" s="10"/>
      <c r="E5" s="28"/>
      <c r="F5" s="11"/>
      <c r="G5" s="12" t="s">
        <v>399</v>
      </c>
      <c r="H5" s="13"/>
      <c r="I5" s="14"/>
      <c r="J5" s="15" t="s">
        <v>399</v>
      </c>
      <c r="K5" s="16"/>
      <c r="L5" s="14"/>
      <c r="M5" s="15" t="s">
        <v>399</v>
      </c>
      <c r="N5" s="16"/>
      <c r="O5" s="14"/>
      <c r="P5" s="15" t="s">
        <v>399</v>
      </c>
      <c r="Q5" s="16"/>
      <c r="R5" s="14"/>
      <c r="S5" s="15" t="s">
        <v>399</v>
      </c>
      <c r="T5" s="16"/>
      <c r="U5" s="14"/>
      <c r="V5" s="15" t="s">
        <v>399</v>
      </c>
      <c r="W5" s="16"/>
      <c r="X5" s="14"/>
      <c r="Y5" s="15" t="s">
        <v>399</v>
      </c>
      <c r="Z5" s="16"/>
      <c r="AA5" s="4"/>
    </row>
    <row r="6" spans="1:27" ht="30" customHeight="1" x14ac:dyDescent="0.25">
      <c r="A6" s="10" t="s">
        <v>107</v>
      </c>
      <c r="B6" s="10" t="s">
        <v>79</v>
      </c>
      <c r="C6" s="10" t="s">
        <v>78</v>
      </c>
      <c r="D6" s="10"/>
      <c r="E6" s="28"/>
      <c r="F6" s="14"/>
      <c r="G6" s="15" t="s">
        <v>399</v>
      </c>
      <c r="H6" s="17"/>
      <c r="I6" s="14"/>
      <c r="J6" s="15" t="s">
        <v>399</v>
      </c>
      <c r="K6" s="16"/>
      <c r="L6" s="14"/>
      <c r="M6" s="15" t="s">
        <v>399</v>
      </c>
      <c r="N6" s="16"/>
      <c r="O6" s="14"/>
      <c r="P6" s="15" t="s">
        <v>399</v>
      </c>
      <c r="Q6" s="16"/>
      <c r="R6" s="14"/>
      <c r="S6" s="15" t="s">
        <v>399</v>
      </c>
      <c r="T6" s="16"/>
      <c r="U6" s="14"/>
      <c r="V6" s="15" t="s">
        <v>399</v>
      </c>
      <c r="W6" s="16"/>
      <c r="X6" s="14"/>
      <c r="Y6" s="15" t="s">
        <v>399</v>
      </c>
      <c r="Z6" s="16"/>
      <c r="AA6" s="4"/>
    </row>
    <row r="7" spans="1:27" ht="30" customHeight="1" x14ac:dyDescent="0.25">
      <c r="A7" s="10" t="s">
        <v>91</v>
      </c>
      <c r="B7" s="10" t="s">
        <v>79</v>
      </c>
      <c r="C7" s="10" t="s">
        <v>39</v>
      </c>
      <c r="D7" s="10"/>
      <c r="E7" s="28"/>
      <c r="F7" s="14"/>
      <c r="G7" s="15" t="s">
        <v>399</v>
      </c>
      <c r="H7" s="17"/>
      <c r="I7" s="14"/>
      <c r="J7" s="15" t="s">
        <v>399</v>
      </c>
      <c r="K7" s="16"/>
      <c r="L7" s="14"/>
      <c r="M7" s="15" t="s">
        <v>399</v>
      </c>
      <c r="N7" s="16"/>
      <c r="O7" s="14"/>
      <c r="P7" s="15" t="s">
        <v>399</v>
      </c>
      <c r="Q7" s="16"/>
      <c r="R7" s="14"/>
      <c r="S7" s="15" t="s">
        <v>399</v>
      </c>
      <c r="T7" s="16"/>
      <c r="U7" s="14"/>
      <c r="V7" s="15" t="s">
        <v>399</v>
      </c>
      <c r="W7" s="16"/>
      <c r="X7" s="14"/>
      <c r="Y7" s="15" t="s">
        <v>399</v>
      </c>
      <c r="Z7" s="16"/>
      <c r="AA7" s="4"/>
    </row>
    <row r="8" spans="1:27" ht="30" customHeight="1" x14ac:dyDescent="0.25">
      <c r="A8" s="10" t="s">
        <v>144</v>
      </c>
      <c r="B8" s="10" t="s">
        <v>130</v>
      </c>
      <c r="C8" s="10" t="s">
        <v>145</v>
      </c>
      <c r="D8" s="10"/>
      <c r="E8" s="28"/>
      <c r="F8" s="14"/>
      <c r="G8" s="17"/>
      <c r="H8" s="17"/>
      <c r="I8" s="14"/>
      <c r="J8" s="17"/>
      <c r="K8" s="16"/>
      <c r="L8" s="14"/>
      <c r="M8" s="17"/>
      <c r="N8" s="16"/>
      <c r="O8" s="14"/>
      <c r="P8" s="17"/>
      <c r="Q8" s="16"/>
      <c r="R8" s="14"/>
      <c r="S8" s="17"/>
      <c r="T8" s="16"/>
      <c r="U8" s="14"/>
      <c r="V8" s="17"/>
      <c r="W8" s="16"/>
      <c r="X8" s="14"/>
      <c r="Y8" s="17"/>
      <c r="Z8" s="16"/>
      <c r="AA8" s="4"/>
    </row>
    <row r="9" spans="1:27" ht="30" customHeight="1" x14ac:dyDescent="0.25">
      <c r="A9" s="10" t="s">
        <v>172</v>
      </c>
      <c r="B9" s="10" t="s">
        <v>130</v>
      </c>
      <c r="C9" s="10" t="s">
        <v>22</v>
      </c>
      <c r="D9" s="10"/>
      <c r="E9" s="28"/>
      <c r="F9" s="14"/>
      <c r="G9" s="17"/>
      <c r="H9" s="17"/>
      <c r="I9" s="14"/>
      <c r="J9" s="17"/>
      <c r="K9" s="16"/>
      <c r="L9" s="14"/>
      <c r="M9" s="17"/>
      <c r="N9" s="16"/>
      <c r="O9" s="14"/>
      <c r="P9" s="17"/>
      <c r="Q9" s="16"/>
      <c r="R9" s="14"/>
      <c r="S9" s="17"/>
      <c r="T9" s="16"/>
      <c r="U9" s="14"/>
      <c r="V9" s="17"/>
      <c r="W9" s="16"/>
      <c r="X9" s="14"/>
      <c r="Y9" s="17"/>
      <c r="Z9" s="16"/>
      <c r="AA9" s="4"/>
    </row>
    <row r="10" spans="1:27" ht="30" customHeight="1" x14ac:dyDescent="0.25">
      <c r="A10" s="10" t="s">
        <v>174</v>
      </c>
      <c r="B10" s="10" t="s">
        <v>130</v>
      </c>
      <c r="C10" s="10" t="s">
        <v>175</v>
      </c>
      <c r="D10" s="10"/>
      <c r="E10" s="28"/>
      <c r="F10" s="14"/>
      <c r="G10" s="17"/>
      <c r="H10" s="17"/>
      <c r="I10" s="14"/>
      <c r="J10" s="17"/>
      <c r="K10" s="16"/>
      <c r="L10" s="14"/>
      <c r="M10" s="17"/>
      <c r="N10" s="16"/>
      <c r="O10" s="14"/>
      <c r="P10" s="17"/>
      <c r="Q10" s="16"/>
      <c r="R10" s="14"/>
      <c r="S10" s="17"/>
      <c r="T10" s="16"/>
      <c r="U10" s="14"/>
      <c r="V10" s="17"/>
      <c r="W10" s="16"/>
      <c r="X10" s="14"/>
      <c r="Y10" s="17"/>
      <c r="Z10" s="16"/>
      <c r="AA10" s="4"/>
    </row>
    <row r="11" spans="1:27" ht="30" customHeight="1" x14ac:dyDescent="0.25">
      <c r="A11" s="10" t="s">
        <v>219</v>
      </c>
      <c r="B11" s="10" t="s">
        <v>201</v>
      </c>
      <c r="C11" s="10" t="s">
        <v>220</v>
      </c>
      <c r="D11" s="10"/>
      <c r="E11" s="28"/>
      <c r="F11" s="14"/>
      <c r="G11" s="17"/>
      <c r="H11" s="17"/>
      <c r="I11" s="14"/>
      <c r="J11" s="17"/>
      <c r="K11" s="16"/>
      <c r="L11" s="14"/>
      <c r="M11" s="17"/>
      <c r="N11" s="16"/>
      <c r="O11" s="14"/>
      <c r="P11" s="17"/>
      <c r="Q11" s="16"/>
      <c r="R11" s="14"/>
      <c r="S11" s="17"/>
      <c r="T11" s="16"/>
      <c r="U11" s="14"/>
      <c r="V11" s="17"/>
      <c r="W11" s="16"/>
      <c r="X11" s="14"/>
      <c r="Y11" s="17"/>
      <c r="Z11" s="16"/>
      <c r="AA11" s="4"/>
    </row>
    <row r="12" spans="1:27" ht="30" customHeight="1" x14ac:dyDescent="0.25">
      <c r="A12" s="10" t="s">
        <v>247</v>
      </c>
      <c r="B12" s="10" t="s">
        <v>201</v>
      </c>
      <c r="C12" s="10" t="s">
        <v>78</v>
      </c>
      <c r="D12" s="10"/>
      <c r="E12" s="28"/>
      <c r="F12" s="14"/>
      <c r="G12" s="17"/>
      <c r="H12" s="17"/>
      <c r="I12" s="14"/>
      <c r="J12" s="17"/>
      <c r="K12" s="16"/>
      <c r="L12" s="14"/>
      <c r="M12" s="17"/>
      <c r="N12" s="16"/>
      <c r="O12" s="14"/>
      <c r="P12" s="17"/>
      <c r="Q12" s="16"/>
      <c r="R12" s="14"/>
      <c r="S12" s="17"/>
      <c r="T12" s="16"/>
      <c r="U12" s="14"/>
      <c r="V12" s="17"/>
      <c r="W12" s="16"/>
      <c r="X12" s="14"/>
      <c r="Y12" s="17"/>
      <c r="Z12" s="16"/>
      <c r="AA12" s="4"/>
    </row>
    <row r="13" spans="1:27" ht="30" customHeight="1" x14ac:dyDescent="0.25">
      <c r="A13" s="10" t="s">
        <v>264</v>
      </c>
      <c r="B13" s="10" t="s">
        <v>201</v>
      </c>
      <c r="C13" s="10" t="s">
        <v>175</v>
      </c>
      <c r="D13" s="10"/>
      <c r="E13" s="28"/>
      <c r="F13" s="14"/>
      <c r="G13" s="17"/>
      <c r="H13" s="17"/>
      <c r="I13" s="14"/>
      <c r="J13" s="17"/>
      <c r="K13" s="16"/>
      <c r="L13" s="14"/>
      <c r="M13" s="17"/>
      <c r="N13" s="16"/>
      <c r="O13" s="14"/>
      <c r="P13" s="17"/>
      <c r="Q13" s="16"/>
      <c r="R13" s="14"/>
      <c r="S13" s="17"/>
      <c r="T13" s="16"/>
      <c r="U13" s="14"/>
      <c r="V13" s="17"/>
      <c r="W13" s="16"/>
      <c r="X13" s="14"/>
      <c r="Y13" s="17"/>
      <c r="Z13" s="16"/>
      <c r="AA13" s="4"/>
    </row>
    <row r="14" spans="1:27" ht="30" customHeight="1" x14ac:dyDescent="0.25">
      <c r="A14" s="10" t="s">
        <v>287</v>
      </c>
      <c r="B14" s="10" t="s">
        <v>201</v>
      </c>
      <c r="C14" s="10" t="s">
        <v>288</v>
      </c>
      <c r="D14" s="10"/>
      <c r="E14" s="28"/>
      <c r="F14" s="14"/>
      <c r="G14" s="17"/>
      <c r="H14" s="17"/>
      <c r="I14" s="14"/>
      <c r="J14" s="17"/>
      <c r="K14" s="16"/>
      <c r="L14" s="14"/>
      <c r="M14" s="17"/>
      <c r="N14" s="16"/>
      <c r="O14" s="14"/>
      <c r="P14" s="17"/>
      <c r="Q14" s="16"/>
      <c r="R14" s="14"/>
      <c r="S14" s="17"/>
      <c r="T14" s="16"/>
      <c r="U14" s="14"/>
      <c r="V14" s="17"/>
      <c r="W14" s="16"/>
      <c r="X14" s="14"/>
      <c r="Y14" s="17"/>
      <c r="Z14" s="16"/>
      <c r="AA14" s="4"/>
    </row>
    <row r="15" spans="1:27" ht="30" customHeight="1" thickBot="1" x14ac:dyDescent="0.3">
      <c r="A15" s="29" t="s">
        <v>255</v>
      </c>
      <c r="B15" s="29" t="s">
        <v>201</v>
      </c>
      <c r="C15" s="29" t="s">
        <v>25</v>
      </c>
      <c r="D15" s="29"/>
      <c r="E15" s="28"/>
      <c r="F15" s="30"/>
      <c r="G15" s="19"/>
      <c r="H15" s="19"/>
      <c r="I15" s="30"/>
      <c r="J15" s="19"/>
      <c r="K15" s="31"/>
      <c r="L15" s="30"/>
      <c r="M15" s="19"/>
      <c r="N15" s="31"/>
      <c r="O15" s="30"/>
      <c r="P15" s="19"/>
      <c r="Q15" s="31"/>
      <c r="R15" s="30"/>
      <c r="S15" s="19"/>
      <c r="T15" s="31"/>
      <c r="U15" s="30"/>
      <c r="V15" s="19"/>
      <c r="W15" s="31"/>
      <c r="X15" s="30"/>
      <c r="Y15" s="19"/>
      <c r="Z15" s="31"/>
      <c r="AA15" s="4"/>
    </row>
    <row r="16" spans="1:27" ht="30" customHeight="1" thickTop="1" x14ac:dyDescent="0.25">
      <c r="A16" s="32" t="s">
        <v>70</v>
      </c>
      <c r="B16" s="32" t="s">
        <v>0</v>
      </c>
      <c r="C16" s="32" t="s">
        <v>71</v>
      </c>
      <c r="D16" s="32"/>
      <c r="E16" s="33" t="s">
        <v>373</v>
      </c>
      <c r="F16" s="34" t="str">
        <f>IF(SUM(F5:F15)=0,"",SUM(F5:F15))</f>
        <v/>
      </c>
      <c r="G16" s="35"/>
      <c r="H16" s="35"/>
      <c r="I16" s="34" t="str">
        <f>IF(SUM(I5:I15)=0,"",SUM(I5:I15))</f>
        <v/>
      </c>
      <c r="J16" s="35"/>
      <c r="K16" s="36"/>
      <c r="L16" s="34" t="str">
        <f>IF(SUM(L5:L15)=0,"",SUM(L5:L15))</f>
        <v/>
      </c>
      <c r="M16" s="35"/>
      <c r="N16" s="36"/>
      <c r="O16" s="34" t="str">
        <f>IF(SUM(O5:O15)=0,"",SUM(O5:O15))</f>
        <v/>
      </c>
      <c r="P16" s="35"/>
      <c r="Q16" s="36"/>
      <c r="R16" s="34" t="str">
        <f>IF(SUM(R5:R15)=0,"",SUM(R5:R15))</f>
        <v/>
      </c>
      <c r="S16" s="35"/>
      <c r="T16" s="36"/>
      <c r="U16" s="34" t="str">
        <f>IF(SUM(U5:U15)=0,"",SUM(U5:U15))</f>
        <v/>
      </c>
      <c r="V16" s="35"/>
      <c r="W16" s="36"/>
      <c r="X16" s="34" t="str">
        <f>IF(SUM(X5:X15)=0,"",SUM(X5:X15))</f>
        <v/>
      </c>
      <c r="Y16" s="35"/>
      <c r="Z16" s="36"/>
      <c r="AA16" s="4">
        <f>SUM(F16:Z16)</f>
        <v>0</v>
      </c>
    </row>
    <row r="17" spans="1:31" ht="30" customHeight="1" x14ac:dyDescent="0.25">
      <c r="A17" s="23" t="s">
        <v>90</v>
      </c>
      <c r="B17" s="23" t="s">
        <v>79</v>
      </c>
      <c r="C17" s="23" t="s">
        <v>60</v>
      </c>
      <c r="D17" s="23"/>
      <c r="E17" s="24" t="s">
        <v>376</v>
      </c>
      <c r="F17" s="14"/>
      <c r="G17" s="17"/>
      <c r="H17" s="17" t="str">
        <f>IF(SUM(H5:H7)=0,"",SUM(H5:H7))</f>
        <v/>
      </c>
      <c r="I17" s="14"/>
      <c r="J17" s="17"/>
      <c r="K17" s="17" t="str">
        <f>IF(SUM(K5:K7)=0,"",SUM(K5:K7))</f>
        <v/>
      </c>
      <c r="L17" s="14"/>
      <c r="M17" s="17"/>
      <c r="N17" s="17" t="str">
        <f>IF(SUM(N5:N7)=0,"",SUM(N5:N7))</f>
        <v/>
      </c>
      <c r="O17" s="14"/>
      <c r="P17" s="17"/>
      <c r="Q17" s="17" t="str">
        <f>IF(SUM(Q5:Q7)=0,"",SUM(Q5:Q7))</f>
        <v/>
      </c>
      <c r="R17" s="14"/>
      <c r="S17" s="17"/>
      <c r="T17" s="17" t="str">
        <f>IF(SUM(T5:T7)=0,"",SUM(T5:T7))</f>
        <v/>
      </c>
      <c r="U17" s="14"/>
      <c r="V17" s="17"/>
      <c r="W17" s="17" t="str">
        <f>IF(SUM(W5:W7)=0,"",SUM(W5:W7))</f>
        <v/>
      </c>
      <c r="X17" s="14"/>
      <c r="Y17" s="17"/>
      <c r="Z17" s="17" t="str">
        <f>IF(SUM(Z5:Z7)=0,"",SUM(Z5:Z7))</f>
        <v/>
      </c>
      <c r="AA17" s="4">
        <f>SUM(F17:Z17)</f>
        <v>0</v>
      </c>
      <c r="AB17" s="5">
        <f>INT(SUM(F17:Z17)/3)</f>
        <v>0</v>
      </c>
    </row>
    <row r="18" spans="1:31" ht="30" customHeight="1" thickBot="1" x14ac:dyDescent="0.3">
      <c r="A18" s="23" t="s">
        <v>112</v>
      </c>
      <c r="B18" s="23" t="s">
        <v>79</v>
      </c>
      <c r="C18" s="23" t="s">
        <v>62</v>
      </c>
      <c r="D18" s="23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4"/>
    </row>
    <row r="19" spans="1:31" ht="30" customHeight="1" x14ac:dyDescent="0.25">
      <c r="A19" s="23" t="s">
        <v>195</v>
      </c>
      <c r="B19" s="23" t="s">
        <v>130</v>
      </c>
      <c r="C19" s="23" t="s">
        <v>5</v>
      </c>
      <c r="D19" s="23"/>
      <c r="E19" s="20"/>
      <c r="F19" s="72">
        <f>IF((AA16-AB17)&gt;0,0,AA16-AB17)</f>
        <v>0</v>
      </c>
      <c r="G19" s="73"/>
      <c r="H19" s="74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4"/>
    </row>
    <row r="20" spans="1:31" ht="30" customHeight="1" thickBot="1" x14ac:dyDescent="0.3">
      <c r="A20" s="23" t="s">
        <v>204</v>
      </c>
      <c r="B20" s="23" t="s">
        <v>201</v>
      </c>
      <c r="C20" s="23" t="s">
        <v>27</v>
      </c>
      <c r="D20" s="23"/>
      <c r="E20" s="20"/>
      <c r="F20" s="75"/>
      <c r="G20" s="76"/>
      <c r="H20" s="77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4"/>
    </row>
    <row r="21" spans="1:31" ht="30" customHeight="1" x14ac:dyDescent="0.25">
      <c r="A21" s="23" t="s">
        <v>270</v>
      </c>
      <c r="B21" s="23" t="s">
        <v>201</v>
      </c>
      <c r="C21" s="23" t="s">
        <v>60</v>
      </c>
      <c r="D21" s="23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4"/>
    </row>
    <row r="22" spans="1:31" ht="30" customHeight="1" x14ac:dyDescent="0.25">
      <c r="A22" s="23" t="s">
        <v>315</v>
      </c>
      <c r="B22" s="23" t="s">
        <v>201</v>
      </c>
      <c r="C22" s="23" t="s">
        <v>187</v>
      </c>
      <c r="D22" s="23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4"/>
    </row>
    <row r="23" spans="1:31" ht="50.1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31" ht="24.95" customHeight="1" x14ac:dyDescent="0.25">
      <c r="A24" s="82" t="s">
        <v>343</v>
      </c>
      <c r="B24" s="83"/>
      <c r="C24" s="84"/>
      <c r="D24" s="88" t="s">
        <v>475</v>
      </c>
      <c r="E24" s="89"/>
      <c r="F24" s="92" t="s">
        <v>392</v>
      </c>
      <c r="G24" s="92"/>
      <c r="H24" s="92"/>
      <c r="I24" s="92" t="s">
        <v>393</v>
      </c>
      <c r="J24" s="92"/>
      <c r="K24" s="92"/>
      <c r="L24" s="92" t="s">
        <v>394</v>
      </c>
      <c r="M24" s="92"/>
      <c r="N24" s="92"/>
      <c r="O24" s="92" t="s">
        <v>395</v>
      </c>
      <c r="P24" s="92"/>
      <c r="Q24" s="92"/>
      <c r="R24" s="92" t="s">
        <v>396</v>
      </c>
      <c r="S24" s="92"/>
      <c r="T24" s="92"/>
      <c r="U24" s="92" t="s">
        <v>397</v>
      </c>
      <c r="V24" s="92"/>
      <c r="W24" s="92"/>
      <c r="X24" s="92" t="s">
        <v>398</v>
      </c>
      <c r="Y24" s="92"/>
      <c r="Z24" s="92"/>
      <c r="AA24" s="4"/>
    </row>
    <row r="25" spans="1:31" ht="24.95" customHeight="1" x14ac:dyDescent="0.25">
      <c r="A25" s="85"/>
      <c r="B25" s="86"/>
      <c r="C25" s="87"/>
      <c r="D25" s="90"/>
      <c r="E25" s="91"/>
      <c r="F25" s="6" t="s">
        <v>373</v>
      </c>
      <c r="G25" s="7" t="s">
        <v>399</v>
      </c>
      <c r="H25" s="8" t="s">
        <v>376</v>
      </c>
      <c r="I25" s="6" t="s">
        <v>373</v>
      </c>
      <c r="J25" s="7" t="s">
        <v>399</v>
      </c>
      <c r="K25" s="9" t="s">
        <v>376</v>
      </c>
      <c r="L25" s="6" t="s">
        <v>373</v>
      </c>
      <c r="M25" s="7" t="s">
        <v>399</v>
      </c>
      <c r="N25" s="9" t="s">
        <v>376</v>
      </c>
      <c r="O25" s="6" t="s">
        <v>373</v>
      </c>
      <c r="P25" s="7" t="s">
        <v>399</v>
      </c>
      <c r="Q25" s="9" t="s">
        <v>376</v>
      </c>
      <c r="R25" s="6" t="s">
        <v>373</v>
      </c>
      <c r="S25" s="7" t="s">
        <v>399</v>
      </c>
      <c r="T25" s="9" t="s">
        <v>376</v>
      </c>
      <c r="U25" s="6" t="s">
        <v>373</v>
      </c>
      <c r="V25" s="7" t="s">
        <v>399</v>
      </c>
      <c r="W25" s="9" t="s">
        <v>376</v>
      </c>
      <c r="X25" s="6" t="s">
        <v>373</v>
      </c>
      <c r="Y25" s="7" t="s">
        <v>399</v>
      </c>
      <c r="Z25" s="9" t="s">
        <v>376</v>
      </c>
      <c r="AA25" s="4"/>
    </row>
    <row r="26" spans="1:31" ht="30" customHeight="1" x14ac:dyDescent="0.25">
      <c r="A26" s="10" t="s">
        <v>26</v>
      </c>
      <c r="B26" s="10" t="s">
        <v>0</v>
      </c>
      <c r="C26" s="10" t="s">
        <v>27</v>
      </c>
      <c r="D26" s="22"/>
      <c r="E26" s="29"/>
      <c r="F26" s="11"/>
      <c r="G26" s="12"/>
      <c r="H26" s="13"/>
      <c r="I26" s="14"/>
      <c r="J26" s="15" t="s">
        <v>399</v>
      </c>
      <c r="K26" s="16"/>
      <c r="L26" s="14"/>
      <c r="M26" s="15" t="s">
        <v>399</v>
      </c>
      <c r="N26" s="16"/>
      <c r="O26" s="14"/>
      <c r="P26" s="15" t="s">
        <v>399</v>
      </c>
      <c r="Q26" s="16"/>
      <c r="R26" s="14"/>
      <c r="S26" s="15" t="s">
        <v>399</v>
      </c>
      <c r="T26" s="16"/>
      <c r="U26" s="14"/>
      <c r="V26" s="15" t="s">
        <v>399</v>
      </c>
      <c r="W26" s="16"/>
      <c r="X26" s="14"/>
      <c r="Y26" s="15" t="s">
        <v>399</v>
      </c>
      <c r="Z26" s="16"/>
      <c r="AA26" s="4"/>
    </row>
    <row r="27" spans="1:31" ht="30" customHeight="1" x14ac:dyDescent="0.25">
      <c r="A27" s="10" t="s">
        <v>102</v>
      </c>
      <c r="B27" s="10" t="s">
        <v>79</v>
      </c>
      <c r="C27" s="10" t="s">
        <v>64</v>
      </c>
      <c r="D27" s="22"/>
      <c r="E27" s="28"/>
      <c r="F27" s="14"/>
      <c r="G27" s="15"/>
      <c r="H27" s="17"/>
      <c r="I27" s="14"/>
      <c r="J27" s="15" t="s">
        <v>399</v>
      </c>
      <c r="K27" s="16"/>
      <c r="L27" s="14"/>
      <c r="M27" s="15" t="s">
        <v>399</v>
      </c>
      <c r="N27" s="16"/>
      <c r="O27" s="14"/>
      <c r="P27" s="15" t="s">
        <v>399</v>
      </c>
      <c r="Q27" s="16"/>
      <c r="R27" s="14"/>
      <c r="S27" s="15" t="s">
        <v>399</v>
      </c>
      <c r="T27" s="16"/>
      <c r="U27" s="14"/>
      <c r="V27" s="15" t="s">
        <v>399</v>
      </c>
      <c r="W27" s="16"/>
      <c r="X27" s="14"/>
      <c r="Y27" s="15" t="s">
        <v>399</v>
      </c>
      <c r="Z27" s="16"/>
      <c r="AA27" s="4"/>
      <c r="AC27" s="10" t="s">
        <v>90</v>
      </c>
      <c r="AD27" s="10" t="s">
        <v>79</v>
      </c>
      <c r="AE27" s="10" t="s">
        <v>60</v>
      </c>
    </row>
    <row r="28" spans="1:31" ht="30" customHeight="1" x14ac:dyDescent="0.25">
      <c r="A28" s="10" t="s">
        <v>105</v>
      </c>
      <c r="B28" s="10" t="s">
        <v>79</v>
      </c>
      <c r="C28" s="10" t="s">
        <v>71</v>
      </c>
      <c r="D28" s="22"/>
      <c r="E28" s="28"/>
      <c r="F28" s="14"/>
      <c r="G28" s="15"/>
      <c r="H28" s="17"/>
      <c r="I28" s="14"/>
      <c r="J28" s="15" t="s">
        <v>399</v>
      </c>
      <c r="K28" s="16"/>
      <c r="L28" s="14"/>
      <c r="M28" s="15" t="s">
        <v>399</v>
      </c>
      <c r="N28" s="16"/>
      <c r="O28" s="14"/>
      <c r="P28" s="15" t="s">
        <v>399</v>
      </c>
      <c r="Q28" s="16"/>
      <c r="R28" s="14"/>
      <c r="S28" s="15" t="s">
        <v>399</v>
      </c>
      <c r="T28" s="16"/>
      <c r="U28" s="14"/>
      <c r="V28" s="15" t="s">
        <v>399</v>
      </c>
      <c r="W28" s="16"/>
      <c r="X28" s="14"/>
      <c r="Y28" s="15" t="s">
        <v>399</v>
      </c>
      <c r="Z28" s="16"/>
      <c r="AA28" s="4"/>
    </row>
    <row r="29" spans="1:31" ht="30" customHeight="1" x14ac:dyDescent="0.25">
      <c r="A29" s="10" t="s">
        <v>147</v>
      </c>
      <c r="B29" s="10" t="s">
        <v>130</v>
      </c>
      <c r="C29" s="10" t="s">
        <v>49</v>
      </c>
      <c r="D29" s="22"/>
      <c r="E29" s="28"/>
      <c r="F29" s="14"/>
      <c r="G29" s="17"/>
      <c r="H29" s="17"/>
      <c r="I29" s="14"/>
      <c r="J29" s="17"/>
      <c r="K29" s="16"/>
      <c r="L29" s="14"/>
      <c r="M29" s="17"/>
      <c r="N29" s="16"/>
      <c r="O29" s="14"/>
      <c r="P29" s="17"/>
      <c r="Q29" s="16"/>
      <c r="R29" s="14"/>
      <c r="S29" s="17"/>
      <c r="T29" s="16"/>
      <c r="U29" s="14"/>
      <c r="V29" s="17"/>
      <c r="W29" s="16"/>
      <c r="X29" s="14"/>
      <c r="Y29" s="17"/>
      <c r="Z29" s="16"/>
      <c r="AA29" s="4"/>
    </row>
    <row r="30" spans="1:31" ht="30" customHeight="1" x14ac:dyDescent="0.25">
      <c r="A30" s="10" t="s">
        <v>155</v>
      </c>
      <c r="B30" s="10" t="s">
        <v>130</v>
      </c>
      <c r="C30" s="10" t="s">
        <v>17</v>
      </c>
      <c r="D30" s="22"/>
      <c r="E30" s="28"/>
      <c r="F30" s="14"/>
      <c r="G30" s="17"/>
      <c r="H30" s="17"/>
      <c r="I30" s="14"/>
      <c r="J30" s="17"/>
      <c r="K30" s="16"/>
      <c r="L30" s="14"/>
      <c r="M30" s="17"/>
      <c r="N30" s="16"/>
      <c r="O30" s="14"/>
      <c r="P30" s="17"/>
      <c r="Q30" s="16"/>
      <c r="R30" s="14"/>
      <c r="S30" s="17"/>
      <c r="T30" s="16"/>
      <c r="U30" s="14"/>
      <c r="V30" s="17"/>
      <c r="W30" s="16"/>
      <c r="X30" s="14"/>
      <c r="Y30" s="17"/>
      <c r="Z30" s="16"/>
      <c r="AA30" s="4"/>
    </row>
    <row r="31" spans="1:31" ht="30" customHeight="1" x14ac:dyDescent="0.25">
      <c r="A31" s="10" t="s">
        <v>159</v>
      </c>
      <c r="B31" s="10" t="s">
        <v>130</v>
      </c>
      <c r="C31" s="10" t="s">
        <v>8</v>
      </c>
      <c r="D31" s="22"/>
      <c r="E31" s="28"/>
      <c r="F31" s="14"/>
      <c r="G31" s="17"/>
      <c r="H31" s="17"/>
      <c r="I31" s="14"/>
      <c r="J31" s="17"/>
      <c r="K31" s="16"/>
      <c r="L31" s="14"/>
      <c r="M31" s="17"/>
      <c r="N31" s="16"/>
      <c r="O31" s="14"/>
      <c r="P31" s="17"/>
      <c r="Q31" s="16"/>
      <c r="R31" s="14"/>
      <c r="S31" s="17"/>
      <c r="T31" s="16"/>
      <c r="U31" s="14"/>
      <c r="V31" s="17"/>
      <c r="W31" s="16"/>
      <c r="X31" s="14"/>
      <c r="Y31" s="17"/>
      <c r="Z31" s="16"/>
      <c r="AA31" s="4"/>
    </row>
    <row r="32" spans="1:31" ht="30" customHeight="1" x14ac:dyDescent="0.25">
      <c r="A32" s="10" t="s">
        <v>217</v>
      </c>
      <c r="B32" s="10" t="s">
        <v>201</v>
      </c>
      <c r="C32" s="10" t="s">
        <v>60</v>
      </c>
      <c r="D32" s="22"/>
      <c r="E32" s="28"/>
      <c r="F32" s="14"/>
      <c r="G32" s="17"/>
      <c r="H32" s="17"/>
      <c r="I32" s="14"/>
      <c r="J32" s="17"/>
      <c r="K32" s="16"/>
      <c r="L32" s="14"/>
      <c r="M32" s="17"/>
      <c r="N32" s="16"/>
      <c r="O32" s="14"/>
      <c r="P32" s="17"/>
      <c r="Q32" s="16"/>
      <c r="R32" s="14"/>
      <c r="S32" s="17"/>
      <c r="T32" s="16"/>
      <c r="U32" s="14"/>
      <c r="V32" s="17"/>
      <c r="W32" s="16"/>
      <c r="X32" s="14"/>
      <c r="Y32" s="17"/>
      <c r="Z32" s="16"/>
      <c r="AA32" s="4"/>
    </row>
    <row r="33" spans="1:28" ht="30" customHeight="1" x14ac:dyDescent="0.25">
      <c r="A33" s="10" t="s">
        <v>218</v>
      </c>
      <c r="B33" s="10" t="s">
        <v>201</v>
      </c>
      <c r="C33" s="10" t="s">
        <v>62</v>
      </c>
      <c r="D33" s="22"/>
      <c r="E33" s="28"/>
      <c r="F33" s="14"/>
      <c r="G33" s="17"/>
      <c r="H33" s="17"/>
      <c r="I33" s="14"/>
      <c r="J33" s="17"/>
      <c r="K33" s="16"/>
      <c r="L33" s="14"/>
      <c r="M33" s="17"/>
      <c r="N33" s="16"/>
      <c r="O33" s="14"/>
      <c r="P33" s="17"/>
      <c r="Q33" s="16"/>
      <c r="R33" s="14"/>
      <c r="S33" s="17"/>
      <c r="T33" s="16"/>
      <c r="U33" s="14"/>
      <c r="V33" s="17"/>
      <c r="W33" s="16"/>
      <c r="X33" s="14"/>
      <c r="Y33" s="17"/>
      <c r="Z33" s="16"/>
      <c r="AA33" s="4"/>
    </row>
    <row r="34" spans="1:28" ht="30" customHeight="1" x14ac:dyDescent="0.25">
      <c r="A34" s="10" t="s">
        <v>223</v>
      </c>
      <c r="B34" s="10" t="s">
        <v>201</v>
      </c>
      <c r="C34" s="10" t="s">
        <v>175</v>
      </c>
      <c r="D34" s="22"/>
      <c r="E34" s="28"/>
      <c r="F34" s="14"/>
      <c r="G34" s="17"/>
      <c r="H34" s="17"/>
      <c r="I34" s="14"/>
      <c r="J34" s="17"/>
      <c r="K34" s="16"/>
      <c r="L34" s="14"/>
      <c r="M34" s="17"/>
      <c r="N34" s="16"/>
      <c r="O34" s="14"/>
      <c r="P34" s="17"/>
      <c r="Q34" s="16"/>
      <c r="R34" s="14"/>
      <c r="S34" s="17"/>
      <c r="T34" s="16"/>
      <c r="U34" s="14"/>
      <c r="V34" s="17"/>
      <c r="W34" s="16"/>
      <c r="X34" s="14"/>
      <c r="Y34" s="17"/>
      <c r="Z34" s="16"/>
      <c r="AA34" s="4"/>
    </row>
    <row r="35" spans="1:28" ht="30" customHeight="1" x14ac:dyDescent="0.25">
      <c r="A35" s="10" t="s">
        <v>235</v>
      </c>
      <c r="B35" s="10" t="s">
        <v>201</v>
      </c>
      <c r="C35" s="10" t="s">
        <v>66</v>
      </c>
      <c r="D35" s="22"/>
      <c r="E35" s="28"/>
      <c r="F35" s="14"/>
      <c r="G35" s="17"/>
      <c r="H35" s="17"/>
      <c r="I35" s="14"/>
      <c r="J35" s="17"/>
      <c r="K35" s="16"/>
      <c r="L35" s="14"/>
      <c r="M35" s="17"/>
      <c r="N35" s="16"/>
      <c r="O35" s="14"/>
      <c r="P35" s="17"/>
      <c r="Q35" s="16"/>
      <c r="R35" s="14"/>
      <c r="S35" s="17"/>
      <c r="T35" s="16"/>
      <c r="U35" s="14"/>
      <c r="V35" s="17"/>
      <c r="W35" s="16"/>
      <c r="X35" s="14"/>
      <c r="Y35" s="17"/>
      <c r="Z35" s="16"/>
      <c r="AA35" s="4"/>
    </row>
    <row r="36" spans="1:28" ht="30" customHeight="1" thickBot="1" x14ac:dyDescent="0.3">
      <c r="A36" s="29" t="s">
        <v>316</v>
      </c>
      <c r="B36" s="29" t="s">
        <v>201</v>
      </c>
      <c r="C36" s="29" t="s">
        <v>273</v>
      </c>
      <c r="D36" s="37"/>
      <c r="E36" s="28"/>
      <c r="F36" s="30"/>
      <c r="G36" s="19"/>
      <c r="H36" s="19"/>
      <c r="I36" s="30"/>
      <c r="J36" s="19"/>
      <c r="K36" s="31"/>
      <c r="L36" s="30"/>
      <c r="M36" s="19"/>
      <c r="N36" s="31"/>
      <c r="O36" s="30"/>
      <c r="P36" s="19"/>
      <c r="Q36" s="31"/>
      <c r="R36" s="30"/>
      <c r="S36" s="19"/>
      <c r="T36" s="31"/>
      <c r="U36" s="30"/>
      <c r="V36" s="19"/>
      <c r="W36" s="31"/>
      <c r="X36" s="30"/>
      <c r="Y36" s="19"/>
      <c r="Z36" s="31"/>
      <c r="AA36" s="4"/>
    </row>
    <row r="37" spans="1:28" ht="30" customHeight="1" thickTop="1" x14ac:dyDescent="0.25">
      <c r="A37" s="32" t="s">
        <v>212</v>
      </c>
      <c r="B37" s="32" t="s">
        <v>201</v>
      </c>
      <c r="C37" s="32" t="s">
        <v>47</v>
      </c>
      <c r="D37" s="38"/>
      <c r="E37" s="39"/>
      <c r="F37" s="34"/>
      <c r="G37" s="35"/>
      <c r="H37" s="35"/>
      <c r="I37" s="34" t="str">
        <f>IF(SUM(I26:I36)=0,"",SUM(I26:I36))</f>
        <v/>
      </c>
      <c r="J37" s="35"/>
      <c r="K37" s="36"/>
      <c r="L37" s="34" t="str">
        <f>IF(SUM(L26:L36)=0,"",SUM(L26:L36))</f>
        <v/>
      </c>
      <c r="M37" s="35"/>
      <c r="N37" s="36"/>
      <c r="O37" s="34" t="str">
        <f>IF(SUM(O26:O36)=0,"",SUM(O26:O36))</f>
        <v/>
      </c>
      <c r="P37" s="35"/>
      <c r="Q37" s="36"/>
      <c r="R37" s="34" t="str">
        <f>IF(SUM(R26:R36)=0,"",SUM(R26:R36))</f>
        <v/>
      </c>
      <c r="S37" s="35"/>
      <c r="T37" s="36"/>
      <c r="U37" s="34" t="str">
        <f>IF(SUM(U26:U36)=0,"",SUM(U26:U36))</f>
        <v/>
      </c>
      <c r="V37" s="35"/>
      <c r="W37" s="36"/>
      <c r="X37" s="34" t="str">
        <f>IF(SUM(X26:X36)=0,"",SUM(X26:X36))</f>
        <v/>
      </c>
      <c r="Y37" s="35"/>
      <c r="Z37" s="36"/>
      <c r="AA37" s="4">
        <f>SUM(F37:Z37)</f>
        <v>0</v>
      </c>
    </row>
    <row r="38" spans="1:28" ht="30" customHeight="1" x14ac:dyDescent="0.25">
      <c r="A38" s="23"/>
      <c r="B38" s="23"/>
      <c r="C38" s="23"/>
      <c r="D38" s="25"/>
      <c r="E38" s="27"/>
      <c r="F38" s="14"/>
      <c r="G38" s="17"/>
      <c r="H38" s="17"/>
      <c r="I38" s="14"/>
      <c r="J38" s="17"/>
      <c r="K38" s="17" t="str">
        <f>IF(SUM(K26:K28)=0,"",SUM(K26:K28))</f>
        <v/>
      </c>
      <c r="L38" s="14"/>
      <c r="M38" s="17"/>
      <c r="N38" s="17" t="str">
        <f>IF(SUM(N26:N28)=0,"",SUM(N26:N28))</f>
        <v/>
      </c>
      <c r="O38" s="14"/>
      <c r="P38" s="17"/>
      <c r="Q38" s="17" t="str">
        <f>IF(SUM(Q26:Q28)=0,"",SUM(Q26:Q28))</f>
        <v/>
      </c>
      <c r="R38" s="14"/>
      <c r="S38" s="17"/>
      <c r="T38" s="17" t="str">
        <f>IF(SUM(T26:T28)=0,"",SUM(T26:T28))</f>
        <v/>
      </c>
      <c r="U38" s="14"/>
      <c r="V38" s="17"/>
      <c r="W38" s="17" t="str">
        <f>IF(SUM(W26:W28)=0,"",SUM(W26:W28))</f>
        <v/>
      </c>
      <c r="X38" s="14"/>
      <c r="Y38" s="17"/>
      <c r="Z38" s="17" t="str">
        <f>IF(SUM(Z26:Z28)=0,"",SUM(Z26:Z28))</f>
        <v/>
      </c>
      <c r="AA38" s="4">
        <f>SUM(F38:Z38)</f>
        <v>0</v>
      </c>
      <c r="AB38" s="5">
        <f>INT(SUM(F38:Z38)/3)</f>
        <v>0</v>
      </c>
    </row>
    <row r="39" spans="1:28" ht="30" customHeight="1" thickBot="1" x14ac:dyDescent="0.3">
      <c r="A39" s="23"/>
      <c r="B39" s="23"/>
      <c r="C39" s="23"/>
      <c r="D39" s="26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4"/>
    </row>
    <row r="40" spans="1:28" ht="30" customHeight="1" x14ac:dyDescent="0.25">
      <c r="A40" s="23"/>
      <c r="B40" s="23"/>
      <c r="C40" s="23"/>
      <c r="D40" s="26"/>
      <c r="E40" s="20"/>
      <c r="F40" s="72"/>
      <c r="G40" s="73"/>
      <c r="H40" s="74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4"/>
    </row>
    <row r="41" spans="1:28" ht="30" customHeight="1" thickBot="1" x14ac:dyDescent="0.3">
      <c r="A41" s="23"/>
      <c r="B41" s="23"/>
      <c r="C41" s="23"/>
      <c r="D41" s="26"/>
      <c r="E41" s="20"/>
      <c r="F41" s="75"/>
      <c r="G41" s="76"/>
      <c r="H41" s="77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4"/>
    </row>
    <row r="42" spans="1:28" ht="30" customHeight="1" x14ac:dyDescent="0.25">
      <c r="A42" s="23"/>
      <c r="B42" s="23"/>
      <c r="C42" s="23"/>
      <c r="D42" s="26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4"/>
    </row>
    <row r="43" spans="1:28" ht="30" customHeight="1" x14ac:dyDescent="0.25">
      <c r="A43" s="23"/>
      <c r="B43" s="23"/>
      <c r="C43" s="23"/>
      <c r="D43" s="26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4"/>
    </row>
    <row r="44" spans="1:28" ht="50.1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8" ht="50.1" customHeight="1" x14ac:dyDescent="0.25">
      <c r="A45" s="81" t="s">
        <v>401</v>
      </c>
      <c r="B45" s="81"/>
      <c r="C45" s="81"/>
      <c r="D45" s="81" t="s">
        <v>470</v>
      </c>
      <c r="E45" s="81"/>
      <c r="F45" s="81"/>
      <c r="G45" s="81"/>
      <c r="H45" s="81"/>
      <c r="I45" s="81" t="s">
        <v>471</v>
      </c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4"/>
    </row>
    <row r="46" spans="1:2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8" ht="24.95" customHeight="1" x14ac:dyDescent="0.25">
      <c r="A47" s="82" t="s">
        <v>350</v>
      </c>
      <c r="B47" s="83"/>
      <c r="C47" s="84"/>
      <c r="D47" s="93" t="s">
        <v>414</v>
      </c>
      <c r="E47" s="94"/>
      <c r="F47" s="92"/>
      <c r="G47" s="92"/>
      <c r="H47" s="92"/>
      <c r="I47" s="92" t="s">
        <v>393</v>
      </c>
      <c r="J47" s="92"/>
      <c r="K47" s="92"/>
      <c r="L47" s="92" t="s">
        <v>394</v>
      </c>
      <c r="M47" s="92"/>
      <c r="N47" s="92"/>
      <c r="O47" s="92" t="s">
        <v>395</v>
      </c>
      <c r="P47" s="92"/>
      <c r="Q47" s="92"/>
      <c r="R47" s="92" t="s">
        <v>396</v>
      </c>
      <c r="S47" s="92"/>
      <c r="T47" s="92"/>
      <c r="U47" s="92" t="s">
        <v>397</v>
      </c>
      <c r="V47" s="92"/>
      <c r="W47" s="92"/>
      <c r="X47" s="92" t="s">
        <v>398</v>
      </c>
      <c r="Y47" s="92"/>
      <c r="Z47" s="92"/>
      <c r="AA47" s="4"/>
    </row>
    <row r="48" spans="1:28" ht="24.95" customHeight="1" x14ac:dyDescent="0.25">
      <c r="A48" s="85"/>
      <c r="B48" s="86"/>
      <c r="C48" s="87"/>
      <c r="D48" s="95"/>
      <c r="E48" s="96"/>
      <c r="F48" s="6"/>
      <c r="G48" s="7"/>
      <c r="H48" s="8"/>
      <c r="I48" s="6" t="s">
        <v>373</v>
      </c>
      <c r="J48" s="7" t="s">
        <v>399</v>
      </c>
      <c r="K48" s="9" t="s">
        <v>376</v>
      </c>
      <c r="L48" s="6" t="s">
        <v>373</v>
      </c>
      <c r="M48" s="7" t="s">
        <v>399</v>
      </c>
      <c r="N48" s="9" t="s">
        <v>376</v>
      </c>
      <c r="O48" s="6" t="s">
        <v>373</v>
      </c>
      <c r="P48" s="7" t="s">
        <v>399</v>
      </c>
      <c r="Q48" s="9" t="s">
        <v>376</v>
      </c>
      <c r="R48" s="6" t="s">
        <v>373</v>
      </c>
      <c r="S48" s="7" t="s">
        <v>399</v>
      </c>
      <c r="T48" s="9" t="s">
        <v>376</v>
      </c>
      <c r="U48" s="6" t="s">
        <v>373</v>
      </c>
      <c r="V48" s="7" t="s">
        <v>399</v>
      </c>
      <c r="W48" s="9" t="s">
        <v>376</v>
      </c>
      <c r="X48" s="6" t="s">
        <v>373</v>
      </c>
      <c r="Y48" s="7" t="s">
        <v>399</v>
      </c>
      <c r="Z48" s="9" t="s">
        <v>376</v>
      </c>
      <c r="AA48" s="4"/>
    </row>
    <row r="49" spans="1:28" ht="30" customHeight="1" x14ac:dyDescent="0.25">
      <c r="A49" s="10" t="s">
        <v>77</v>
      </c>
      <c r="B49" s="10" t="s">
        <v>0</v>
      </c>
      <c r="C49" s="10" t="s">
        <v>78</v>
      </c>
      <c r="D49" s="10"/>
      <c r="E49" s="28"/>
      <c r="F49" s="11"/>
      <c r="G49" s="12"/>
      <c r="H49" s="13"/>
      <c r="I49" s="14"/>
      <c r="J49" s="15" t="s">
        <v>399</v>
      </c>
      <c r="K49" s="16"/>
      <c r="L49" s="14"/>
      <c r="M49" s="15" t="s">
        <v>399</v>
      </c>
      <c r="N49" s="16"/>
      <c r="O49" s="14"/>
      <c r="P49" s="15" t="s">
        <v>399</v>
      </c>
      <c r="Q49" s="16"/>
      <c r="R49" s="14"/>
      <c r="S49" s="15" t="s">
        <v>399</v>
      </c>
      <c r="T49" s="16"/>
      <c r="U49" s="14"/>
      <c r="V49" s="15" t="s">
        <v>399</v>
      </c>
      <c r="W49" s="16"/>
      <c r="X49" s="14"/>
      <c r="Y49" s="15" t="s">
        <v>399</v>
      </c>
      <c r="Z49" s="16"/>
      <c r="AA49" s="4"/>
    </row>
    <row r="50" spans="1:28" ht="30" customHeight="1" x14ac:dyDescent="0.25">
      <c r="A50" s="10" t="s">
        <v>325</v>
      </c>
      <c r="B50" s="10" t="s">
        <v>79</v>
      </c>
      <c r="C50" s="10" t="s">
        <v>17</v>
      </c>
      <c r="D50" s="10"/>
      <c r="E50" s="28"/>
      <c r="F50" s="14"/>
      <c r="G50" s="15"/>
      <c r="H50" s="17"/>
      <c r="I50" s="14"/>
      <c r="J50" s="15" t="s">
        <v>399</v>
      </c>
      <c r="K50" s="16"/>
      <c r="L50" s="14"/>
      <c r="M50" s="15" t="s">
        <v>399</v>
      </c>
      <c r="N50" s="16"/>
      <c r="O50" s="14"/>
      <c r="P50" s="15" t="s">
        <v>399</v>
      </c>
      <c r="Q50" s="16"/>
      <c r="R50" s="14"/>
      <c r="S50" s="15" t="s">
        <v>399</v>
      </c>
      <c r="T50" s="16"/>
      <c r="U50" s="14"/>
      <c r="V50" s="15" t="s">
        <v>399</v>
      </c>
      <c r="W50" s="16"/>
      <c r="X50" s="14"/>
      <c r="Y50" s="15" t="s">
        <v>399</v>
      </c>
      <c r="Z50" s="16"/>
    </row>
    <row r="51" spans="1:28" ht="30" customHeight="1" x14ac:dyDescent="0.25">
      <c r="A51" s="10" t="s">
        <v>326</v>
      </c>
      <c r="B51" s="10" t="s">
        <v>79</v>
      </c>
      <c r="C51" s="10" t="s">
        <v>145</v>
      </c>
      <c r="D51" s="10"/>
      <c r="E51" s="28"/>
      <c r="F51" s="14"/>
      <c r="G51" s="15"/>
      <c r="H51" s="17"/>
      <c r="I51" s="14"/>
      <c r="J51" s="15" t="s">
        <v>399</v>
      </c>
      <c r="K51" s="16"/>
      <c r="L51" s="14"/>
      <c r="M51" s="15" t="s">
        <v>399</v>
      </c>
      <c r="N51" s="16"/>
      <c r="O51" s="14"/>
      <c r="P51" s="15" t="s">
        <v>399</v>
      </c>
      <c r="Q51" s="16"/>
      <c r="R51" s="14"/>
      <c r="S51" s="15" t="s">
        <v>399</v>
      </c>
      <c r="T51" s="16"/>
      <c r="U51" s="14"/>
      <c r="V51" s="15" t="s">
        <v>399</v>
      </c>
      <c r="W51" s="16"/>
      <c r="X51" s="14"/>
      <c r="Y51" s="15" t="s">
        <v>399</v>
      </c>
      <c r="Z51" s="16"/>
    </row>
    <row r="52" spans="1:28" ht="30" customHeight="1" x14ac:dyDescent="0.25">
      <c r="A52" s="10" t="s">
        <v>332</v>
      </c>
      <c r="B52" s="10" t="s">
        <v>130</v>
      </c>
      <c r="C52" s="10" t="s">
        <v>2</v>
      </c>
      <c r="D52" s="10"/>
      <c r="E52" s="28"/>
      <c r="F52" s="14"/>
      <c r="G52" s="17"/>
      <c r="H52" s="17"/>
      <c r="I52" s="14"/>
      <c r="J52" s="17"/>
      <c r="K52" s="16"/>
      <c r="L52" s="14"/>
      <c r="M52" s="17"/>
      <c r="N52" s="16"/>
      <c r="O52" s="14"/>
      <c r="P52" s="17"/>
      <c r="Q52" s="16"/>
      <c r="R52" s="14"/>
      <c r="S52" s="17"/>
      <c r="T52" s="16"/>
      <c r="U52" s="14"/>
      <c r="V52" s="17"/>
      <c r="W52" s="16"/>
      <c r="X52" s="14"/>
      <c r="Y52" s="17"/>
      <c r="Z52" s="16"/>
    </row>
    <row r="53" spans="1:28" ht="30" customHeight="1" x14ac:dyDescent="0.25">
      <c r="A53" s="10" t="s">
        <v>333</v>
      </c>
      <c r="B53" s="10" t="s">
        <v>130</v>
      </c>
      <c r="C53" s="10" t="s">
        <v>49</v>
      </c>
      <c r="D53" s="10"/>
      <c r="E53" s="28"/>
      <c r="F53" s="14"/>
      <c r="G53" s="17"/>
      <c r="H53" s="17"/>
      <c r="I53" s="14"/>
      <c r="J53" s="17"/>
      <c r="K53" s="16"/>
      <c r="L53" s="14"/>
      <c r="M53" s="17"/>
      <c r="N53" s="16"/>
      <c r="O53" s="14"/>
      <c r="P53" s="17"/>
      <c r="Q53" s="16"/>
      <c r="R53" s="14"/>
      <c r="S53" s="17"/>
      <c r="T53" s="16"/>
      <c r="U53" s="14"/>
      <c r="V53" s="17"/>
      <c r="W53" s="16"/>
      <c r="X53" s="14"/>
      <c r="Y53" s="17"/>
      <c r="Z53" s="16"/>
    </row>
    <row r="54" spans="1:28" ht="30" customHeight="1" x14ac:dyDescent="0.25">
      <c r="A54" s="10" t="s">
        <v>334</v>
      </c>
      <c r="B54" s="10" t="s">
        <v>130</v>
      </c>
      <c r="C54" s="10" t="s">
        <v>220</v>
      </c>
      <c r="D54" s="10"/>
      <c r="E54" s="28"/>
      <c r="F54" s="14"/>
      <c r="G54" s="17"/>
      <c r="H54" s="17"/>
      <c r="I54" s="14"/>
      <c r="J54" s="17"/>
      <c r="K54" s="16"/>
      <c r="L54" s="14"/>
      <c r="M54" s="17"/>
      <c r="N54" s="16"/>
      <c r="O54" s="14"/>
      <c r="P54" s="17"/>
      <c r="Q54" s="16"/>
      <c r="R54" s="14"/>
      <c r="S54" s="17"/>
      <c r="T54" s="16"/>
      <c r="U54" s="14"/>
      <c r="V54" s="17"/>
      <c r="W54" s="16"/>
      <c r="X54" s="14"/>
      <c r="Y54" s="17"/>
      <c r="Z54" s="16"/>
    </row>
    <row r="55" spans="1:28" ht="30" customHeight="1" x14ac:dyDescent="0.25">
      <c r="A55" s="10" t="s">
        <v>327</v>
      </c>
      <c r="B55" s="10" t="s">
        <v>201</v>
      </c>
      <c r="C55" s="10" t="s">
        <v>273</v>
      </c>
      <c r="D55" s="10"/>
      <c r="E55" s="28"/>
      <c r="F55" s="14"/>
      <c r="G55" s="17"/>
      <c r="H55" s="17"/>
      <c r="I55" s="14"/>
      <c r="J55" s="17"/>
      <c r="K55" s="16"/>
      <c r="L55" s="14"/>
      <c r="M55" s="17"/>
      <c r="N55" s="16"/>
      <c r="O55" s="14"/>
      <c r="P55" s="17"/>
      <c r="Q55" s="16"/>
      <c r="R55" s="14"/>
      <c r="S55" s="17"/>
      <c r="T55" s="16"/>
      <c r="U55" s="14"/>
      <c r="V55" s="17"/>
      <c r="W55" s="16"/>
      <c r="X55" s="14"/>
      <c r="Y55" s="17"/>
      <c r="Z55" s="16"/>
    </row>
    <row r="56" spans="1:28" ht="30" customHeight="1" x14ac:dyDescent="0.25">
      <c r="A56" s="10" t="s">
        <v>328</v>
      </c>
      <c r="B56" s="10" t="s">
        <v>201</v>
      </c>
      <c r="C56" s="10" t="s">
        <v>288</v>
      </c>
      <c r="D56" s="10"/>
      <c r="E56" s="28"/>
      <c r="F56" s="14"/>
      <c r="G56" s="17"/>
      <c r="H56" s="17"/>
      <c r="I56" s="14"/>
      <c r="J56" s="17"/>
      <c r="K56" s="16"/>
      <c r="L56" s="14"/>
      <c r="M56" s="17"/>
      <c r="N56" s="16"/>
      <c r="O56" s="14"/>
      <c r="P56" s="17"/>
      <c r="Q56" s="16"/>
      <c r="R56" s="14"/>
      <c r="S56" s="17"/>
      <c r="T56" s="16"/>
      <c r="U56" s="14"/>
      <c r="V56" s="17"/>
      <c r="W56" s="16"/>
      <c r="X56" s="14"/>
      <c r="Y56" s="17"/>
      <c r="Z56" s="16"/>
    </row>
    <row r="57" spans="1:28" ht="30" customHeight="1" x14ac:dyDescent="0.25">
      <c r="A57" s="10" t="s">
        <v>329</v>
      </c>
      <c r="B57" s="10" t="s">
        <v>201</v>
      </c>
      <c r="C57" s="10" t="s">
        <v>44</v>
      </c>
      <c r="D57" s="10"/>
      <c r="E57" s="28"/>
      <c r="F57" s="14"/>
      <c r="G57" s="17"/>
      <c r="H57" s="17"/>
      <c r="I57" s="14"/>
      <c r="J57" s="17"/>
      <c r="K57" s="16"/>
      <c r="L57" s="14"/>
      <c r="M57" s="17"/>
      <c r="N57" s="16"/>
      <c r="O57" s="14"/>
      <c r="P57" s="17"/>
      <c r="Q57" s="16"/>
      <c r="R57" s="14"/>
      <c r="S57" s="17"/>
      <c r="T57" s="16"/>
      <c r="U57" s="14"/>
      <c r="V57" s="17"/>
      <c r="W57" s="16"/>
      <c r="X57" s="14"/>
      <c r="Y57" s="17"/>
      <c r="Z57" s="16"/>
    </row>
    <row r="58" spans="1:28" ht="30" customHeight="1" x14ac:dyDescent="0.25">
      <c r="A58" s="10" t="s">
        <v>330</v>
      </c>
      <c r="B58" s="10" t="s">
        <v>201</v>
      </c>
      <c r="C58" s="10" t="s">
        <v>335</v>
      </c>
      <c r="D58" s="10"/>
      <c r="E58" s="28"/>
      <c r="F58" s="14"/>
      <c r="G58" s="17"/>
      <c r="H58" s="17"/>
      <c r="I58" s="14"/>
      <c r="J58" s="17"/>
      <c r="K58" s="16"/>
      <c r="L58" s="14"/>
      <c r="M58" s="17"/>
      <c r="N58" s="16"/>
      <c r="O58" s="14"/>
      <c r="P58" s="17"/>
      <c r="Q58" s="16"/>
      <c r="R58" s="14"/>
      <c r="S58" s="17"/>
      <c r="T58" s="16"/>
      <c r="U58" s="14"/>
      <c r="V58" s="17"/>
      <c r="W58" s="16"/>
      <c r="X58" s="14"/>
      <c r="Y58" s="17"/>
      <c r="Z58" s="16"/>
    </row>
    <row r="59" spans="1:28" ht="30" customHeight="1" thickBot="1" x14ac:dyDescent="0.3">
      <c r="A59" s="29" t="s">
        <v>331</v>
      </c>
      <c r="B59" s="29" t="s">
        <v>201</v>
      </c>
      <c r="C59" s="29" t="s">
        <v>206</v>
      </c>
      <c r="D59" s="29"/>
      <c r="E59" s="28"/>
      <c r="F59" s="30"/>
      <c r="G59" s="19"/>
      <c r="H59" s="19"/>
      <c r="I59" s="30"/>
      <c r="J59" s="19"/>
      <c r="K59" s="31"/>
      <c r="L59" s="30"/>
      <c r="M59" s="19"/>
      <c r="N59" s="31"/>
      <c r="O59" s="30"/>
      <c r="P59" s="19"/>
      <c r="Q59" s="31"/>
      <c r="R59" s="30"/>
      <c r="S59" s="19"/>
      <c r="T59" s="31"/>
      <c r="U59" s="30"/>
      <c r="V59" s="19"/>
      <c r="W59" s="31"/>
      <c r="X59" s="30"/>
      <c r="Y59" s="19"/>
      <c r="Z59" s="31"/>
    </row>
    <row r="60" spans="1:28" ht="30" customHeight="1" thickTop="1" x14ac:dyDescent="0.25">
      <c r="A60" s="32" t="s">
        <v>72</v>
      </c>
      <c r="B60" s="32" t="s">
        <v>0</v>
      </c>
      <c r="C60" s="32" t="s">
        <v>73</v>
      </c>
      <c r="D60" s="32"/>
      <c r="E60" s="33" t="s">
        <v>373</v>
      </c>
      <c r="F60" s="34" t="str">
        <f>IF(SUM(F49:F59)=0,"",SUM(F49:F59))</f>
        <v/>
      </c>
      <c r="G60" s="35"/>
      <c r="H60" s="35"/>
      <c r="I60" s="34" t="str">
        <f>IF(SUM(I49:I59)=0,"",SUM(I49:I59))</f>
        <v/>
      </c>
      <c r="J60" s="35"/>
      <c r="K60" s="36"/>
      <c r="L60" s="34" t="str">
        <f>IF(SUM(L49:L59)=0,"",SUM(L49:L59))</f>
        <v/>
      </c>
      <c r="M60" s="35"/>
      <c r="N60" s="36"/>
      <c r="O60" s="34" t="str">
        <f>IF(SUM(O49:O59)=0,"",SUM(O49:O59))</f>
        <v/>
      </c>
      <c r="P60" s="35"/>
      <c r="Q60" s="36"/>
      <c r="R60" s="34" t="str">
        <f>IF(SUM(R49:R59)=0,"",SUM(R49:R59))</f>
        <v/>
      </c>
      <c r="S60" s="35"/>
      <c r="T60" s="36"/>
      <c r="U60" s="34" t="str">
        <f>IF(SUM(U49:U59)=0,"",SUM(U49:U59))</f>
        <v/>
      </c>
      <c r="V60" s="35"/>
      <c r="W60" s="36"/>
      <c r="X60" s="34" t="str">
        <f>IF(SUM(X49:X59)=0,"",SUM(X49:X59))</f>
        <v/>
      </c>
      <c r="Y60" s="35"/>
      <c r="Z60" s="36"/>
      <c r="AA60" s="4">
        <f>SUM(F60:Z60)</f>
        <v>0</v>
      </c>
    </row>
    <row r="61" spans="1:28" ht="30" customHeight="1" x14ac:dyDescent="0.25">
      <c r="A61" s="23"/>
      <c r="B61" s="23"/>
      <c r="C61" s="23"/>
      <c r="D61" s="23"/>
      <c r="E61" s="24" t="s">
        <v>376</v>
      </c>
      <c r="F61" s="14"/>
      <c r="G61" s="17"/>
      <c r="H61" s="17" t="str">
        <f>IF(SUM(H49:H51)=0,"",SUM(H49:H51))</f>
        <v/>
      </c>
      <c r="I61" s="14"/>
      <c r="J61" s="17"/>
      <c r="K61" s="17" t="str">
        <f>IF(SUM(K49:K51)=0,"",SUM(K49:K51))</f>
        <v/>
      </c>
      <c r="L61" s="14"/>
      <c r="M61" s="17"/>
      <c r="N61" s="17" t="str">
        <f>IF(SUM(N49:N51)=0,"",SUM(N49:N51))</f>
        <v/>
      </c>
      <c r="O61" s="14"/>
      <c r="P61" s="17"/>
      <c r="Q61" s="17" t="str">
        <f>IF(SUM(Q49:Q51)=0,"",SUM(Q49:Q51))</f>
        <v/>
      </c>
      <c r="R61" s="14"/>
      <c r="S61" s="17"/>
      <c r="T61" s="17" t="str">
        <f>IF(SUM(T49:T51)=0,"",SUM(T49:T51))</f>
        <v/>
      </c>
      <c r="U61" s="14"/>
      <c r="V61" s="17"/>
      <c r="W61" s="17" t="str">
        <f>IF(SUM(W49:W51)=0,"",SUM(W49:W51))</f>
        <v/>
      </c>
      <c r="X61" s="14"/>
      <c r="Y61" s="17"/>
      <c r="Z61" s="17" t="str">
        <f>IF(SUM(Z49:Z51)=0,"",SUM(Z49:Z51))</f>
        <v/>
      </c>
      <c r="AA61" s="4">
        <f>SUM(F61:Z61)</f>
        <v>0</v>
      </c>
      <c r="AB61" s="5">
        <f>INT(SUM(F61:Z61)/3)</f>
        <v>0</v>
      </c>
    </row>
    <row r="62" spans="1:28" ht="30" customHeight="1" thickBot="1" x14ac:dyDescent="0.3">
      <c r="A62" s="23"/>
      <c r="B62" s="23"/>
      <c r="C62" s="23"/>
      <c r="D62" s="23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4"/>
    </row>
    <row r="63" spans="1:28" ht="30" customHeight="1" x14ac:dyDescent="0.25">
      <c r="A63" s="23"/>
      <c r="B63" s="23"/>
      <c r="C63" s="23"/>
      <c r="D63" s="23"/>
      <c r="E63" s="20"/>
      <c r="F63" s="72">
        <f>IF((AA60-AB61)&lt;0,0,AA60-AB61)</f>
        <v>0</v>
      </c>
      <c r="G63" s="73"/>
      <c r="H63" s="74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4"/>
    </row>
    <row r="64" spans="1:28" ht="30" customHeight="1" thickBot="1" x14ac:dyDescent="0.3">
      <c r="A64" s="23"/>
      <c r="B64" s="23"/>
      <c r="C64" s="23"/>
      <c r="D64" s="23"/>
      <c r="E64" s="20"/>
      <c r="F64" s="75"/>
      <c r="G64" s="76"/>
      <c r="H64" s="77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4"/>
    </row>
    <row r="65" spans="1:26" ht="30" customHeight="1" x14ac:dyDescent="0.25">
      <c r="A65" s="23"/>
      <c r="B65" s="23"/>
      <c r="C65" s="23"/>
      <c r="D65" s="23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30" customHeight="1" x14ac:dyDescent="0.25">
      <c r="A66" s="23"/>
      <c r="B66" s="23"/>
      <c r="C66" s="23"/>
      <c r="D66" s="23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50.1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.95" customHeight="1" x14ac:dyDescent="0.25">
      <c r="A68" s="82" t="s">
        <v>352</v>
      </c>
      <c r="B68" s="83"/>
      <c r="C68" s="84"/>
      <c r="D68" s="88" t="s">
        <v>476</v>
      </c>
      <c r="E68" s="89"/>
      <c r="F68" s="92"/>
      <c r="G68" s="92"/>
      <c r="H68" s="92"/>
      <c r="I68" s="92" t="s">
        <v>393</v>
      </c>
      <c r="J68" s="92"/>
      <c r="K68" s="92"/>
      <c r="L68" s="92" t="s">
        <v>394</v>
      </c>
      <c r="M68" s="92"/>
      <c r="N68" s="92"/>
      <c r="O68" s="92" t="s">
        <v>395</v>
      </c>
      <c r="P68" s="92"/>
      <c r="Q68" s="92"/>
      <c r="R68" s="92" t="s">
        <v>396</v>
      </c>
      <c r="S68" s="92"/>
      <c r="T68" s="92"/>
      <c r="U68" s="92" t="s">
        <v>397</v>
      </c>
      <c r="V68" s="92"/>
      <c r="W68" s="92"/>
      <c r="X68" s="92" t="s">
        <v>398</v>
      </c>
      <c r="Y68" s="92"/>
      <c r="Z68" s="92"/>
    </row>
    <row r="69" spans="1:26" ht="24.95" customHeight="1" x14ac:dyDescent="0.25">
      <c r="A69" s="85"/>
      <c r="B69" s="86"/>
      <c r="C69" s="87"/>
      <c r="D69" s="90"/>
      <c r="E69" s="91"/>
      <c r="F69" s="6"/>
      <c r="G69" s="7"/>
      <c r="H69" s="8"/>
      <c r="I69" s="6" t="s">
        <v>373</v>
      </c>
      <c r="J69" s="7" t="s">
        <v>399</v>
      </c>
      <c r="K69" s="9" t="s">
        <v>376</v>
      </c>
      <c r="L69" s="6" t="s">
        <v>373</v>
      </c>
      <c r="M69" s="7" t="s">
        <v>399</v>
      </c>
      <c r="N69" s="9" t="s">
        <v>376</v>
      </c>
      <c r="O69" s="6" t="s">
        <v>373</v>
      </c>
      <c r="P69" s="7" t="s">
        <v>399</v>
      </c>
      <c r="Q69" s="9" t="s">
        <v>376</v>
      </c>
      <c r="R69" s="6" t="s">
        <v>373</v>
      </c>
      <c r="S69" s="7" t="s">
        <v>399</v>
      </c>
      <c r="T69" s="9" t="s">
        <v>376</v>
      </c>
      <c r="U69" s="6" t="s">
        <v>373</v>
      </c>
      <c r="V69" s="7" t="s">
        <v>399</v>
      </c>
      <c r="W69" s="9" t="s">
        <v>376</v>
      </c>
      <c r="X69" s="6" t="s">
        <v>373</v>
      </c>
      <c r="Y69" s="7" t="s">
        <v>399</v>
      </c>
      <c r="Z69" s="9" t="s">
        <v>376</v>
      </c>
    </row>
    <row r="70" spans="1:26" ht="30" customHeight="1" x14ac:dyDescent="0.25">
      <c r="A70" s="10" t="s">
        <v>13</v>
      </c>
      <c r="B70" s="10" t="s">
        <v>0</v>
      </c>
      <c r="C70" s="10" t="s">
        <v>14</v>
      </c>
      <c r="D70" s="22"/>
      <c r="E70" s="28"/>
      <c r="F70" s="11"/>
      <c r="G70" s="12"/>
      <c r="H70" s="13"/>
      <c r="I70" s="14"/>
      <c r="J70" s="15" t="s">
        <v>399</v>
      </c>
      <c r="K70" s="16"/>
      <c r="L70" s="14"/>
      <c r="M70" s="15" t="s">
        <v>399</v>
      </c>
      <c r="N70" s="16"/>
      <c r="O70" s="14"/>
      <c r="P70" s="15" t="s">
        <v>399</v>
      </c>
      <c r="Q70" s="16"/>
      <c r="R70" s="14"/>
      <c r="S70" s="15" t="s">
        <v>399</v>
      </c>
      <c r="T70" s="16"/>
      <c r="U70" s="14"/>
      <c r="V70" s="15" t="s">
        <v>399</v>
      </c>
      <c r="W70" s="16"/>
      <c r="X70" s="14"/>
      <c r="Y70" s="15" t="s">
        <v>399</v>
      </c>
      <c r="Z70" s="16"/>
    </row>
    <row r="71" spans="1:26" ht="30" customHeight="1" x14ac:dyDescent="0.25">
      <c r="A71" s="10" t="s">
        <v>101</v>
      </c>
      <c r="B71" s="10" t="s">
        <v>79</v>
      </c>
      <c r="C71" s="10" t="s">
        <v>78</v>
      </c>
      <c r="D71" s="22"/>
      <c r="E71" s="28"/>
      <c r="F71" s="14"/>
      <c r="G71" s="15"/>
      <c r="H71" s="17"/>
      <c r="I71" s="14"/>
      <c r="J71" s="15" t="s">
        <v>399</v>
      </c>
      <c r="K71" s="16"/>
      <c r="L71" s="14"/>
      <c r="M71" s="15" t="s">
        <v>399</v>
      </c>
      <c r="N71" s="16"/>
      <c r="O71" s="14"/>
      <c r="P71" s="15" t="s">
        <v>399</v>
      </c>
      <c r="Q71" s="16"/>
      <c r="R71" s="14"/>
      <c r="S71" s="15" t="s">
        <v>399</v>
      </c>
      <c r="T71" s="16"/>
      <c r="U71" s="14"/>
      <c r="V71" s="15" t="s">
        <v>399</v>
      </c>
      <c r="W71" s="16"/>
      <c r="X71" s="14"/>
      <c r="Y71" s="15" t="s">
        <v>399</v>
      </c>
      <c r="Z71" s="16"/>
    </row>
    <row r="72" spans="1:26" ht="30" customHeight="1" x14ac:dyDescent="0.25">
      <c r="A72" s="10" t="s">
        <v>127</v>
      </c>
      <c r="B72" s="10" t="s">
        <v>79</v>
      </c>
      <c r="C72" s="10" t="s">
        <v>30</v>
      </c>
      <c r="D72" s="22"/>
      <c r="E72" s="28"/>
      <c r="F72" s="14"/>
      <c r="G72" s="15"/>
      <c r="H72" s="17"/>
      <c r="I72" s="14"/>
      <c r="J72" s="15" t="s">
        <v>399</v>
      </c>
      <c r="K72" s="16"/>
      <c r="L72" s="14"/>
      <c r="M72" s="15" t="s">
        <v>399</v>
      </c>
      <c r="N72" s="16"/>
      <c r="O72" s="14"/>
      <c r="P72" s="15" t="s">
        <v>399</v>
      </c>
      <c r="Q72" s="16"/>
      <c r="R72" s="14"/>
      <c r="S72" s="15" t="s">
        <v>399</v>
      </c>
      <c r="T72" s="16"/>
      <c r="U72" s="14"/>
      <c r="V72" s="15" t="s">
        <v>399</v>
      </c>
      <c r="W72" s="16"/>
      <c r="X72" s="14"/>
      <c r="Y72" s="15" t="s">
        <v>399</v>
      </c>
      <c r="Z72" s="16"/>
    </row>
    <row r="73" spans="1:26" ht="30" customHeight="1" x14ac:dyDescent="0.25">
      <c r="A73" s="10" t="s">
        <v>181</v>
      </c>
      <c r="B73" s="10" t="s">
        <v>130</v>
      </c>
      <c r="C73" s="10" t="s">
        <v>49</v>
      </c>
      <c r="D73" s="22"/>
      <c r="E73" s="28"/>
      <c r="F73" s="14"/>
      <c r="G73" s="17"/>
      <c r="H73" s="17"/>
      <c r="I73" s="14"/>
      <c r="J73" s="17"/>
      <c r="K73" s="16"/>
      <c r="L73" s="14"/>
      <c r="M73" s="17"/>
      <c r="N73" s="16"/>
      <c r="O73" s="14"/>
      <c r="P73" s="17"/>
      <c r="Q73" s="16"/>
      <c r="R73" s="14"/>
      <c r="S73" s="17"/>
      <c r="T73" s="16"/>
      <c r="U73" s="14"/>
      <c r="V73" s="17"/>
      <c r="W73" s="16"/>
      <c r="X73" s="14"/>
      <c r="Y73" s="17"/>
      <c r="Z73" s="16"/>
    </row>
    <row r="74" spans="1:26" ht="30" customHeight="1" x14ac:dyDescent="0.25">
      <c r="A74" s="10" t="s">
        <v>186</v>
      </c>
      <c r="B74" s="10" t="s">
        <v>130</v>
      </c>
      <c r="C74" s="10" t="s">
        <v>187</v>
      </c>
      <c r="D74" s="22"/>
      <c r="E74" s="28"/>
      <c r="F74" s="14"/>
      <c r="G74" s="17"/>
      <c r="H74" s="17"/>
      <c r="I74" s="14"/>
      <c r="J74" s="17"/>
      <c r="K74" s="16"/>
      <c r="L74" s="14"/>
      <c r="M74" s="17"/>
      <c r="N74" s="16"/>
      <c r="O74" s="14"/>
      <c r="P74" s="17"/>
      <c r="Q74" s="16"/>
      <c r="R74" s="14"/>
      <c r="S74" s="17"/>
      <c r="T74" s="16"/>
      <c r="U74" s="14"/>
      <c r="V74" s="17"/>
      <c r="W74" s="16"/>
      <c r="X74" s="14"/>
      <c r="Y74" s="17"/>
      <c r="Z74" s="16"/>
    </row>
    <row r="75" spans="1:26" ht="30" customHeight="1" x14ac:dyDescent="0.25">
      <c r="A75" s="10" t="s">
        <v>191</v>
      </c>
      <c r="B75" s="10" t="s">
        <v>130</v>
      </c>
      <c r="C75" s="10" t="s">
        <v>73</v>
      </c>
      <c r="D75" s="22"/>
      <c r="E75" s="28"/>
      <c r="F75" s="14"/>
      <c r="G75" s="17"/>
      <c r="H75" s="17"/>
      <c r="I75" s="14"/>
      <c r="J75" s="17"/>
      <c r="K75" s="16"/>
      <c r="L75" s="14"/>
      <c r="M75" s="17"/>
      <c r="N75" s="16"/>
      <c r="O75" s="14"/>
      <c r="P75" s="17"/>
      <c r="Q75" s="16"/>
      <c r="R75" s="14"/>
      <c r="S75" s="17"/>
      <c r="T75" s="16"/>
      <c r="U75" s="14"/>
      <c r="V75" s="17"/>
      <c r="W75" s="16"/>
      <c r="X75" s="14"/>
      <c r="Y75" s="17"/>
      <c r="Z75" s="16"/>
    </row>
    <row r="76" spans="1:26" ht="30" customHeight="1" x14ac:dyDescent="0.25">
      <c r="A76" s="10" t="s">
        <v>230</v>
      </c>
      <c r="B76" s="10" t="s">
        <v>201</v>
      </c>
      <c r="C76" s="10" t="s">
        <v>54</v>
      </c>
      <c r="D76" s="22"/>
      <c r="E76" s="28"/>
      <c r="F76" s="14"/>
      <c r="G76" s="17"/>
      <c r="H76" s="17"/>
      <c r="I76" s="14"/>
      <c r="J76" s="17"/>
      <c r="K76" s="16"/>
      <c r="L76" s="14"/>
      <c r="M76" s="17"/>
      <c r="N76" s="16"/>
      <c r="O76" s="14"/>
      <c r="P76" s="17"/>
      <c r="Q76" s="16"/>
      <c r="R76" s="14"/>
      <c r="S76" s="17"/>
      <c r="T76" s="16"/>
      <c r="U76" s="14"/>
      <c r="V76" s="17"/>
      <c r="W76" s="16"/>
      <c r="X76" s="14"/>
      <c r="Y76" s="17"/>
      <c r="Z76" s="16"/>
    </row>
    <row r="77" spans="1:26" ht="30" customHeight="1" x14ac:dyDescent="0.25">
      <c r="A77" s="10" t="s">
        <v>244</v>
      </c>
      <c r="B77" s="10" t="s">
        <v>201</v>
      </c>
      <c r="C77" s="10" t="s">
        <v>25</v>
      </c>
      <c r="D77" s="22"/>
      <c r="E77" s="28"/>
      <c r="F77" s="14"/>
      <c r="G77" s="17"/>
      <c r="H77" s="17"/>
      <c r="I77" s="14"/>
      <c r="J77" s="17"/>
      <c r="K77" s="16"/>
      <c r="L77" s="14"/>
      <c r="M77" s="17"/>
      <c r="N77" s="16"/>
      <c r="O77" s="14"/>
      <c r="P77" s="17"/>
      <c r="Q77" s="16"/>
      <c r="R77" s="14"/>
      <c r="S77" s="17"/>
      <c r="T77" s="16"/>
      <c r="U77" s="14"/>
      <c r="V77" s="17"/>
      <c r="W77" s="16"/>
      <c r="X77" s="14"/>
      <c r="Y77" s="17"/>
      <c r="Z77" s="16"/>
    </row>
    <row r="78" spans="1:26" ht="30" customHeight="1" x14ac:dyDescent="0.25">
      <c r="A78" s="10" t="s">
        <v>284</v>
      </c>
      <c r="B78" s="10" t="s">
        <v>201</v>
      </c>
      <c r="C78" s="10" t="s">
        <v>32</v>
      </c>
      <c r="D78" s="22"/>
      <c r="E78" s="28"/>
      <c r="F78" s="14"/>
      <c r="G78" s="17"/>
      <c r="H78" s="17"/>
      <c r="I78" s="14"/>
      <c r="J78" s="17"/>
      <c r="K78" s="16"/>
      <c r="L78" s="14"/>
      <c r="M78" s="17"/>
      <c r="N78" s="16"/>
      <c r="O78" s="14"/>
      <c r="P78" s="17"/>
      <c r="Q78" s="16"/>
      <c r="R78" s="14"/>
      <c r="S78" s="17"/>
      <c r="T78" s="16"/>
      <c r="U78" s="14"/>
      <c r="V78" s="17"/>
      <c r="W78" s="16"/>
      <c r="X78" s="14"/>
      <c r="Y78" s="17"/>
      <c r="Z78" s="16"/>
    </row>
    <row r="79" spans="1:26" ht="30" customHeight="1" x14ac:dyDescent="0.25">
      <c r="A79" s="10" t="s">
        <v>290</v>
      </c>
      <c r="B79" s="10" t="s">
        <v>201</v>
      </c>
      <c r="C79" s="10" t="s">
        <v>19</v>
      </c>
      <c r="D79" s="22"/>
      <c r="E79" s="28"/>
      <c r="F79" s="14"/>
      <c r="G79" s="17"/>
      <c r="H79" s="17"/>
      <c r="I79" s="14"/>
      <c r="J79" s="17"/>
      <c r="K79" s="16"/>
      <c r="L79" s="14"/>
      <c r="M79" s="17"/>
      <c r="N79" s="16"/>
      <c r="O79" s="14"/>
      <c r="P79" s="17"/>
      <c r="Q79" s="16"/>
      <c r="R79" s="14"/>
      <c r="S79" s="17"/>
      <c r="T79" s="16"/>
      <c r="U79" s="14"/>
      <c r="V79" s="17"/>
      <c r="W79" s="16"/>
      <c r="X79" s="14"/>
      <c r="Y79" s="17"/>
      <c r="Z79" s="16"/>
    </row>
    <row r="80" spans="1:26" ht="30" customHeight="1" thickBot="1" x14ac:dyDescent="0.3">
      <c r="A80" s="29" t="s">
        <v>313</v>
      </c>
      <c r="B80" s="29" t="s">
        <v>201</v>
      </c>
      <c r="C80" s="29" t="s">
        <v>41</v>
      </c>
      <c r="D80" s="37"/>
      <c r="E80" s="28"/>
      <c r="F80" s="30"/>
      <c r="G80" s="19"/>
      <c r="H80" s="19"/>
      <c r="I80" s="30"/>
      <c r="J80" s="19"/>
      <c r="K80" s="31"/>
      <c r="L80" s="30"/>
      <c r="M80" s="19"/>
      <c r="N80" s="31"/>
      <c r="O80" s="30"/>
      <c r="P80" s="19"/>
      <c r="Q80" s="31"/>
      <c r="R80" s="30"/>
      <c r="S80" s="19"/>
      <c r="T80" s="31"/>
      <c r="U80" s="30"/>
      <c r="V80" s="19"/>
      <c r="W80" s="31"/>
      <c r="X80" s="30"/>
      <c r="Y80" s="19"/>
      <c r="Z80" s="31"/>
    </row>
    <row r="81" spans="1:28" ht="30" customHeight="1" thickTop="1" x14ac:dyDescent="0.25">
      <c r="A81" s="32" t="s">
        <v>24</v>
      </c>
      <c r="B81" s="32" t="s">
        <v>0</v>
      </c>
      <c r="C81" s="32" t="s">
        <v>25</v>
      </c>
      <c r="D81" s="38"/>
      <c r="E81" s="39" t="s">
        <v>373</v>
      </c>
      <c r="F81" s="34" t="str">
        <f>IF(SUM(F70:F80)=0,"",SUM(F70:F80))</f>
        <v/>
      </c>
      <c r="G81" s="35"/>
      <c r="H81" s="35"/>
      <c r="I81" s="34" t="str">
        <f>IF(SUM(I70:I80)=0,"",SUM(I70:I80))</f>
        <v/>
      </c>
      <c r="J81" s="35"/>
      <c r="K81" s="36"/>
      <c r="L81" s="34" t="str">
        <f>IF(SUM(L70:L80)=0,"",SUM(L70:L80))</f>
        <v/>
      </c>
      <c r="M81" s="35"/>
      <c r="N81" s="36"/>
      <c r="O81" s="34" t="str">
        <f>IF(SUM(O70:O80)=0,"",SUM(O70:O80))</f>
        <v/>
      </c>
      <c r="P81" s="35"/>
      <c r="Q81" s="36"/>
      <c r="R81" s="34" t="str">
        <f>IF(SUM(R70:R80)=0,"",SUM(R70:R80))</f>
        <v/>
      </c>
      <c r="S81" s="35"/>
      <c r="T81" s="36"/>
      <c r="U81" s="34" t="str">
        <f>IF(SUM(U70:U80)=0,"",SUM(U70:U80))</f>
        <v/>
      </c>
      <c r="V81" s="35"/>
      <c r="W81" s="36"/>
      <c r="X81" s="34" t="str">
        <f>IF(SUM(X70:X80)=0,"",SUM(X70:X80))</f>
        <v/>
      </c>
      <c r="Y81" s="35"/>
      <c r="Z81" s="36"/>
      <c r="AA81" s="4">
        <f>SUM(F81:Z81)</f>
        <v>0</v>
      </c>
    </row>
    <row r="82" spans="1:28" ht="30" customHeight="1" x14ac:dyDescent="0.25">
      <c r="A82" s="23" t="s">
        <v>85</v>
      </c>
      <c r="B82" s="23" t="s">
        <v>79</v>
      </c>
      <c r="C82" s="23" t="s">
        <v>60</v>
      </c>
      <c r="D82" s="25"/>
      <c r="E82" s="27" t="s">
        <v>376</v>
      </c>
      <c r="F82" s="14"/>
      <c r="G82" s="17"/>
      <c r="H82" s="17" t="str">
        <f>IF(SUM(H70:H72)=0,"",SUM(H70:H72))</f>
        <v/>
      </c>
      <c r="I82" s="14"/>
      <c r="J82" s="17"/>
      <c r="K82" s="17" t="str">
        <f>IF(SUM(K70:K72)=0,"",SUM(K70:K72))</f>
        <v/>
      </c>
      <c r="L82" s="14"/>
      <c r="M82" s="17"/>
      <c r="N82" s="17" t="str">
        <f>IF(SUM(N70:N72)=0,"",SUM(N70:N72))</f>
        <v/>
      </c>
      <c r="O82" s="14"/>
      <c r="P82" s="17"/>
      <c r="Q82" s="17" t="str">
        <f>IF(SUM(Q70:Q72)=0,"",SUM(Q70:Q72))</f>
        <v/>
      </c>
      <c r="R82" s="14"/>
      <c r="S82" s="17"/>
      <c r="T82" s="17" t="str">
        <f>IF(SUM(T70:T72)=0,"",SUM(T70:T72))</f>
        <v/>
      </c>
      <c r="U82" s="14"/>
      <c r="V82" s="17"/>
      <c r="W82" s="17" t="str">
        <f>IF(SUM(W70:W72)=0,"",SUM(W70:W72))</f>
        <v/>
      </c>
      <c r="X82" s="14"/>
      <c r="Y82" s="17"/>
      <c r="Z82" s="17" t="str">
        <f>IF(SUM(Z70:Z72)=0,"",SUM(Z70:Z72))</f>
        <v/>
      </c>
      <c r="AA82" s="4">
        <f>SUM(F82:Z82)</f>
        <v>0</v>
      </c>
      <c r="AB82" s="5">
        <f>INT(SUM(F82:Z82)/3)</f>
        <v>0</v>
      </c>
    </row>
    <row r="83" spans="1:28" ht="30" customHeight="1" thickBot="1" x14ac:dyDescent="0.3">
      <c r="A83" s="23" t="s">
        <v>141</v>
      </c>
      <c r="B83" s="23" t="s">
        <v>130</v>
      </c>
      <c r="C83" s="23" t="s">
        <v>37</v>
      </c>
      <c r="D83" s="26"/>
      <c r="E83" s="18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4"/>
    </row>
    <row r="84" spans="1:28" ht="30" customHeight="1" x14ac:dyDescent="0.25">
      <c r="A84" s="23" t="s">
        <v>258</v>
      </c>
      <c r="B84" s="23" t="s">
        <v>201</v>
      </c>
      <c r="C84" s="23" t="s">
        <v>76</v>
      </c>
      <c r="D84" s="26"/>
      <c r="E84" s="20"/>
      <c r="F84" s="72">
        <f>IF((AA81-AB82)&lt;0,0,AA81-AB82)</f>
        <v>0</v>
      </c>
      <c r="G84" s="73"/>
      <c r="H84" s="74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4"/>
    </row>
    <row r="85" spans="1:28" ht="30" customHeight="1" thickBot="1" x14ac:dyDescent="0.3">
      <c r="A85" s="23" t="s">
        <v>269</v>
      </c>
      <c r="B85" s="23" t="s">
        <v>201</v>
      </c>
      <c r="C85" s="23" t="s">
        <v>17</v>
      </c>
      <c r="D85" s="26"/>
      <c r="E85" s="20"/>
      <c r="F85" s="75"/>
      <c r="G85" s="76"/>
      <c r="H85" s="77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4"/>
    </row>
    <row r="86" spans="1:28" ht="30" customHeight="1" x14ac:dyDescent="0.25">
      <c r="A86" s="23" t="s">
        <v>272</v>
      </c>
      <c r="B86" s="23" t="s">
        <v>201</v>
      </c>
      <c r="C86" s="23" t="s">
        <v>273</v>
      </c>
      <c r="D86" s="26"/>
      <c r="E86" s="20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8" ht="30" customHeight="1" x14ac:dyDescent="0.25">
      <c r="A87" s="23" t="s">
        <v>309</v>
      </c>
      <c r="B87" s="23" t="s">
        <v>201</v>
      </c>
      <c r="C87" s="23" t="s">
        <v>62</v>
      </c>
      <c r="D87" s="26"/>
      <c r="E87" s="20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8" ht="50.1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8" ht="50.1" customHeight="1" x14ac:dyDescent="0.25">
      <c r="A89" s="81" t="s">
        <v>401</v>
      </c>
      <c r="B89" s="81"/>
      <c r="C89" s="81"/>
      <c r="D89" s="81" t="s">
        <v>470</v>
      </c>
      <c r="E89" s="81"/>
      <c r="F89" s="81"/>
      <c r="G89" s="81"/>
      <c r="H89" s="81"/>
      <c r="I89" s="81" t="s">
        <v>471</v>
      </c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8" ht="24.9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8" ht="24.95" customHeight="1" x14ac:dyDescent="0.25">
      <c r="A91" s="82" t="s">
        <v>356</v>
      </c>
      <c r="B91" s="83"/>
      <c r="C91" s="84"/>
      <c r="D91" s="93" t="s">
        <v>412</v>
      </c>
      <c r="E91" s="94"/>
      <c r="F91" s="92"/>
      <c r="G91" s="92"/>
      <c r="H91" s="92"/>
      <c r="I91" s="92" t="s">
        <v>393</v>
      </c>
      <c r="J91" s="92"/>
      <c r="K91" s="92"/>
      <c r="L91" s="92" t="s">
        <v>394</v>
      </c>
      <c r="M91" s="92"/>
      <c r="N91" s="92"/>
      <c r="O91" s="92" t="s">
        <v>395</v>
      </c>
      <c r="P91" s="92"/>
      <c r="Q91" s="92"/>
      <c r="R91" s="92" t="s">
        <v>396</v>
      </c>
      <c r="S91" s="92"/>
      <c r="T91" s="92"/>
      <c r="U91" s="92" t="s">
        <v>397</v>
      </c>
      <c r="V91" s="92"/>
      <c r="W91" s="92"/>
      <c r="X91" s="92" t="s">
        <v>398</v>
      </c>
      <c r="Y91" s="92"/>
      <c r="Z91" s="92"/>
    </row>
    <row r="92" spans="1:28" ht="30" customHeight="1" x14ac:dyDescent="0.25">
      <c r="A92" s="85"/>
      <c r="B92" s="86"/>
      <c r="C92" s="87"/>
      <c r="D92" s="95"/>
      <c r="E92" s="96"/>
      <c r="F92" s="6"/>
      <c r="G92" s="7"/>
      <c r="H92" s="8"/>
      <c r="I92" s="6" t="s">
        <v>373</v>
      </c>
      <c r="J92" s="7" t="s">
        <v>399</v>
      </c>
      <c r="K92" s="9" t="s">
        <v>376</v>
      </c>
      <c r="L92" s="6" t="s">
        <v>373</v>
      </c>
      <c r="M92" s="7" t="s">
        <v>399</v>
      </c>
      <c r="N92" s="9" t="s">
        <v>376</v>
      </c>
      <c r="O92" s="6" t="s">
        <v>373</v>
      </c>
      <c r="P92" s="7" t="s">
        <v>399</v>
      </c>
      <c r="Q92" s="9" t="s">
        <v>376</v>
      </c>
      <c r="R92" s="6" t="s">
        <v>373</v>
      </c>
      <c r="S92" s="7" t="s">
        <v>399</v>
      </c>
      <c r="T92" s="9" t="s">
        <v>376</v>
      </c>
      <c r="U92" s="6" t="s">
        <v>373</v>
      </c>
      <c r="V92" s="7" t="s">
        <v>399</v>
      </c>
      <c r="W92" s="9" t="s">
        <v>376</v>
      </c>
      <c r="X92" s="6" t="s">
        <v>373</v>
      </c>
      <c r="Y92" s="7" t="s">
        <v>399</v>
      </c>
      <c r="Z92" s="9" t="s">
        <v>376</v>
      </c>
    </row>
    <row r="93" spans="1:28" ht="30" customHeight="1" x14ac:dyDescent="0.25">
      <c r="A93" s="10" t="s">
        <v>63</v>
      </c>
      <c r="B93" s="10" t="s">
        <v>0</v>
      </c>
      <c r="C93" s="10" t="s">
        <v>64</v>
      </c>
      <c r="D93" s="10"/>
      <c r="E93" s="28"/>
      <c r="F93" s="11"/>
      <c r="G93" s="12"/>
      <c r="H93" s="13"/>
      <c r="I93" s="14"/>
      <c r="J93" s="15" t="s">
        <v>399</v>
      </c>
      <c r="K93" s="16"/>
      <c r="L93" s="14"/>
      <c r="M93" s="15" t="s">
        <v>399</v>
      </c>
      <c r="N93" s="16"/>
      <c r="O93" s="14"/>
      <c r="P93" s="15" t="s">
        <v>399</v>
      </c>
      <c r="Q93" s="16"/>
      <c r="R93" s="14"/>
      <c r="S93" s="15" t="s">
        <v>399</v>
      </c>
      <c r="T93" s="16"/>
      <c r="U93" s="14"/>
      <c r="V93" s="15" t="s">
        <v>399</v>
      </c>
      <c r="W93" s="16"/>
      <c r="X93" s="14"/>
      <c r="Y93" s="15" t="s">
        <v>399</v>
      </c>
      <c r="Z93" s="16"/>
    </row>
    <row r="94" spans="1:28" ht="30" customHeight="1" x14ac:dyDescent="0.25">
      <c r="A94" s="10" t="s">
        <v>97</v>
      </c>
      <c r="B94" s="10" t="s">
        <v>79</v>
      </c>
      <c r="C94" s="10" t="s">
        <v>78</v>
      </c>
      <c r="D94" s="10"/>
      <c r="E94" s="28"/>
      <c r="F94" s="14"/>
      <c r="G94" s="15"/>
      <c r="H94" s="17"/>
      <c r="I94" s="14"/>
      <c r="J94" s="15" t="s">
        <v>399</v>
      </c>
      <c r="K94" s="16"/>
      <c r="L94" s="14"/>
      <c r="M94" s="15" t="s">
        <v>399</v>
      </c>
      <c r="N94" s="16"/>
      <c r="O94" s="14"/>
      <c r="P94" s="15" t="s">
        <v>399</v>
      </c>
      <c r="Q94" s="16"/>
      <c r="R94" s="14"/>
      <c r="S94" s="15" t="s">
        <v>399</v>
      </c>
      <c r="T94" s="16"/>
      <c r="U94" s="14"/>
      <c r="V94" s="15" t="s">
        <v>399</v>
      </c>
      <c r="W94" s="16"/>
      <c r="X94" s="14"/>
      <c r="Y94" s="15" t="s">
        <v>399</v>
      </c>
      <c r="Z94" s="16"/>
    </row>
    <row r="95" spans="1:28" ht="30" customHeight="1" x14ac:dyDescent="0.25">
      <c r="A95" s="10" t="s">
        <v>100</v>
      </c>
      <c r="B95" s="10" t="s">
        <v>79</v>
      </c>
      <c r="C95" s="10" t="s">
        <v>68</v>
      </c>
      <c r="D95" s="10"/>
      <c r="E95" s="28"/>
      <c r="F95" s="14"/>
      <c r="G95" s="15"/>
      <c r="H95" s="17"/>
      <c r="I95" s="14"/>
      <c r="J95" s="15" t="s">
        <v>399</v>
      </c>
      <c r="K95" s="16"/>
      <c r="L95" s="14"/>
      <c r="M95" s="15" t="s">
        <v>399</v>
      </c>
      <c r="N95" s="16"/>
      <c r="O95" s="14"/>
      <c r="P95" s="15" t="s">
        <v>399</v>
      </c>
      <c r="Q95" s="16"/>
      <c r="R95" s="14"/>
      <c r="S95" s="15" t="s">
        <v>399</v>
      </c>
      <c r="T95" s="16"/>
      <c r="U95" s="14"/>
      <c r="V95" s="15" t="s">
        <v>399</v>
      </c>
      <c r="W95" s="16"/>
      <c r="X95" s="14"/>
      <c r="Y95" s="15" t="s">
        <v>399</v>
      </c>
      <c r="Z95" s="16"/>
    </row>
    <row r="96" spans="1:28" ht="30" customHeight="1" x14ac:dyDescent="0.25">
      <c r="A96" s="10" t="s">
        <v>149</v>
      </c>
      <c r="B96" s="10" t="s">
        <v>130</v>
      </c>
      <c r="C96" s="10" t="s">
        <v>66</v>
      </c>
      <c r="D96" s="10"/>
      <c r="E96" s="28"/>
      <c r="F96" s="14"/>
      <c r="G96" s="17"/>
      <c r="H96" s="17"/>
      <c r="I96" s="14"/>
      <c r="J96" s="17"/>
      <c r="K96" s="16"/>
      <c r="L96" s="14"/>
      <c r="M96" s="17"/>
      <c r="N96" s="16"/>
      <c r="O96" s="14"/>
      <c r="P96" s="17"/>
      <c r="Q96" s="16"/>
      <c r="R96" s="14"/>
      <c r="S96" s="17"/>
      <c r="T96" s="16"/>
      <c r="U96" s="14"/>
      <c r="V96" s="17"/>
      <c r="W96" s="16"/>
      <c r="X96" s="14"/>
      <c r="Y96" s="17"/>
      <c r="Z96" s="16"/>
    </row>
    <row r="97" spans="1:28" ht="30" customHeight="1" x14ac:dyDescent="0.25">
      <c r="A97" s="10" t="s">
        <v>152</v>
      </c>
      <c r="B97" s="10" t="s">
        <v>130</v>
      </c>
      <c r="C97" s="10" t="s">
        <v>19</v>
      </c>
      <c r="D97" s="10"/>
      <c r="E97" s="28"/>
      <c r="F97" s="14"/>
      <c r="G97" s="17"/>
      <c r="H97" s="17"/>
      <c r="I97" s="14"/>
      <c r="J97" s="17"/>
      <c r="K97" s="16"/>
      <c r="L97" s="14"/>
      <c r="M97" s="17"/>
      <c r="N97" s="16"/>
      <c r="O97" s="14"/>
      <c r="P97" s="17"/>
      <c r="Q97" s="16"/>
      <c r="R97" s="14"/>
      <c r="S97" s="17"/>
      <c r="T97" s="16"/>
      <c r="U97" s="14"/>
      <c r="V97" s="17"/>
      <c r="W97" s="16"/>
      <c r="X97" s="14"/>
      <c r="Y97" s="17"/>
      <c r="Z97" s="16"/>
    </row>
    <row r="98" spans="1:28" ht="30" customHeight="1" x14ac:dyDescent="0.25">
      <c r="A98" s="10" t="s">
        <v>193</v>
      </c>
      <c r="B98" s="10" t="s">
        <v>130</v>
      </c>
      <c r="C98" s="10" t="s">
        <v>62</v>
      </c>
      <c r="D98" s="10"/>
      <c r="E98" s="28"/>
      <c r="F98" s="14"/>
      <c r="G98" s="17"/>
      <c r="H98" s="17"/>
      <c r="I98" s="14"/>
      <c r="J98" s="17"/>
      <c r="K98" s="16"/>
      <c r="L98" s="14"/>
      <c r="M98" s="17"/>
      <c r="N98" s="16"/>
      <c r="O98" s="14"/>
      <c r="P98" s="17"/>
      <c r="Q98" s="16"/>
      <c r="R98" s="14"/>
      <c r="S98" s="17"/>
      <c r="T98" s="16"/>
      <c r="U98" s="14"/>
      <c r="V98" s="17"/>
      <c r="W98" s="16"/>
      <c r="X98" s="14"/>
      <c r="Y98" s="17"/>
      <c r="Z98" s="16"/>
    </row>
    <row r="99" spans="1:28" ht="30" customHeight="1" x14ac:dyDescent="0.25">
      <c r="A99" s="10" t="s">
        <v>231</v>
      </c>
      <c r="B99" s="10" t="s">
        <v>201</v>
      </c>
      <c r="C99" s="10" t="s">
        <v>19</v>
      </c>
      <c r="D99" s="10"/>
      <c r="E99" s="28"/>
      <c r="F99" s="14"/>
      <c r="G99" s="17"/>
      <c r="H99" s="17"/>
      <c r="I99" s="14"/>
      <c r="J99" s="17"/>
      <c r="K99" s="16"/>
      <c r="L99" s="14"/>
      <c r="M99" s="17"/>
      <c r="N99" s="16"/>
      <c r="O99" s="14"/>
      <c r="P99" s="17"/>
      <c r="Q99" s="16"/>
      <c r="R99" s="14"/>
      <c r="S99" s="17"/>
      <c r="T99" s="16"/>
      <c r="U99" s="14"/>
      <c r="V99" s="17"/>
      <c r="W99" s="16"/>
      <c r="X99" s="14"/>
      <c r="Y99" s="17"/>
      <c r="Z99" s="16"/>
    </row>
    <row r="100" spans="1:28" ht="30" customHeight="1" x14ac:dyDescent="0.25">
      <c r="A100" s="10" t="s">
        <v>249</v>
      </c>
      <c r="B100" s="10" t="s">
        <v>201</v>
      </c>
      <c r="C100" s="10" t="s">
        <v>71</v>
      </c>
      <c r="D100" s="10"/>
      <c r="E100" s="28"/>
      <c r="F100" s="14"/>
      <c r="G100" s="17"/>
      <c r="H100" s="17"/>
      <c r="I100" s="14"/>
      <c r="J100" s="17"/>
      <c r="K100" s="16"/>
      <c r="L100" s="14"/>
      <c r="M100" s="17"/>
      <c r="N100" s="16"/>
      <c r="O100" s="14"/>
      <c r="P100" s="17"/>
      <c r="Q100" s="16"/>
      <c r="R100" s="14"/>
      <c r="S100" s="17"/>
      <c r="T100" s="16"/>
      <c r="U100" s="14"/>
      <c r="V100" s="17"/>
      <c r="W100" s="16"/>
      <c r="X100" s="14"/>
      <c r="Y100" s="17"/>
      <c r="Z100" s="16"/>
    </row>
    <row r="101" spans="1:28" ht="30" customHeight="1" x14ac:dyDescent="0.25">
      <c r="A101" s="10" t="s">
        <v>274</v>
      </c>
      <c r="B101" s="10" t="s">
        <v>201</v>
      </c>
      <c r="C101" s="10" t="s">
        <v>54</v>
      </c>
      <c r="D101" s="10"/>
      <c r="E101" s="28"/>
      <c r="F101" s="14"/>
      <c r="G101" s="17"/>
      <c r="H101" s="17"/>
      <c r="I101" s="14"/>
      <c r="J101" s="17"/>
      <c r="K101" s="16"/>
      <c r="L101" s="14"/>
      <c r="M101" s="17"/>
      <c r="N101" s="16"/>
      <c r="O101" s="14"/>
      <c r="P101" s="17"/>
      <c r="Q101" s="16"/>
      <c r="R101" s="14"/>
      <c r="S101" s="17"/>
      <c r="T101" s="16"/>
      <c r="U101" s="14"/>
      <c r="V101" s="17"/>
      <c r="W101" s="16"/>
      <c r="X101" s="14"/>
      <c r="Y101" s="17"/>
      <c r="Z101" s="16"/>
    </row>
    <row r="102" spans="1:28" ht="30" customHeight="1" x14ac:dyDescent="0.25">
      <c r="A102" s="10" t="s">
        <v>276</v>
      </c>
      <c r="B102" s="10" t="s">
        <v>201</v>
      </c>
      <c r="C102" s="10" t="s">
        <v>137</v>
      </c>
      <c r="D102" s="10"/>
      <c r="E102" s="28"/>
      <c r="F102" s="14"/>
      <c r="G102" s="17"/>
      <c r="H102" s="17"/>
      <c r="I102" s="14"/>
      <c r="J102" s="17"/>
      <c r="K102" s="16"/>
      <c r="L102" s="14"/>
      <c r="M102" s="17"/>
      <c r="N102" s="16"/>
      <c r="O102" s="14"/>
      <c r="P102" s="17"/>
      <c r="Q102" s="16"/>
      <c r="R102" s="14"/>
      <c r="S102" s="17"/>
      <c r="T102" s="16"/>
      <c r="U102" s="14"/>
      <c r="V102" s="17"/>
      <c r="W102" s="16"/>
      <c r="X102" s="14"/>
      <c r="Y102" s="17"/>
      <c r="Z102" s="16"/>
    </row>
    <row r="103" spans="1:28" ht="30" customHeight="1" thickBot="1" x14ac:dyDescent="0.3">
      <c r="A103" s="29" t="s">
        <v>292</v>
      </c>
      <c r="B103" s="29" t="s">
        <v>201</v>
      </c>
      <c r="C103" s="29" t="s">
        <v>8</v>
      </c>
      <c r="D103" s="29"/>
      <c r="E103" s="28"/>
      <c r="F103" s="30"/>
      <c r="G103" s="19"/>
      <c r="H103" s="19"/>
      <c r="I103" s="30"/>
      <c r="J103" s="19"/>
      <c r="K103" s="31"/>
      <c r="L103" s="30"/>
      <c r="M103" s="19"/>
      <c r="N103" s="31"/>
      <c r="O103" s="30"/>
      <c r="P103" s="19"/>
      <c r="Q103" s="31"/>
      <c r="R103" s="30"/>
      <c r="S103" s="19"/>
      <c r="T103" s="31"/>
      <c r="U103" s="30"/>
      <c r="V103" s="19"/>
      <c r="W103" s="31"/>
      <c r="X103" s="30"/>
      <c r="Y103" s="19"/>
      <c r="Z103" s="31"/>
    </row>
    <row r="104" spans="1:28" ht="30" customHeight="1" thickTop="1" x14ac:dyDescent="0.25">
      <c r="A104" s="32" t="s">
        <v>7</v>
      </c>
      <c r="B104" s="32" t="s">
        <v>0</v>
      </c>
      <c r="C104" s="32" t="s">
        <v>8</v>
      </c>
      <c r="D104" s="32"/>
      <c r="E104" s="33"/>
      <c r="F104" s="34" t="str">
        <f>IF(SUM(F93:F103)=0,"",SUM(F93:F103))</f>
        <v/>
      </c>
      <c r="G104" s="35"/>
      <c r="H104" s="35"/>
      <c r="I104" s="34" t="str">
        <f>IF(SUM(I93:I103)=0,"",SUM(I93:I103))</f>
        <v/>
      </c>
      <c r="J104" s="35"/>
      <c r="K104" s="36"/>
      <c r="L104" s="34" t="str">
        <f>IF(SUM(L93:L103)=0,"",SUM(L93:L103))</f>
        <v/>
      </c>
      <c r="M104" s="35"/>
      <c r="N104" s="36"/>
      <c r="O104" s="34" t="str">
        <f>IF(SUM(O93:O103)=0,"",SUM(O93:O103))</f>
        <v/>
      </c>
      <c r="P104" s="35"/>
      <c r="Q104" s="36"/>
      <c r="R104" s="34" t="str">
        <f>IF(SUM(R93:R103)=0,"",SUM(R93:R103))</f>
        <v/>
      </c>
      <c r="S104" s="35"/>
      <c r="T104" s="36"/>
      <c r="U104" s="34" t="str">
        <f>IF(SUM(U93:U103)=0,"",SUM(U93:U103))</f>
        <v/>
      </c>
      <c r="V104" s="35"/>
      <c r="W104" s="36"/>
      <c r="X104" s="34" t="str">
        <f>IF(SUM(X93:X103)=0,"",SUM(X93:X103))</f>
        <v/>
      </c>
      <c r="Y104" s="35"/>
      <c r="Z104" s="36"/>
      <c r="AA104" s="4">
        <f>SUM(F104:Z104)</f>
        <v>0</v>
      </c>
    </row>
    <row r="105" spans="1:28" ht="30" customHeight="1" x14ac:dyDescent="0.25">
      <c r="A105" s="23" t="s">
        <v>34</v>
      </c>
      <c r="B105" s="23" t="s">
        <v>0</v>
      </c>
      <c r="C105" s="23" t="s">
        <v>35</v>
      </c>
      <c r="D105" s="23"/>
      <c r="E105" s="24"/>
      <c r="F105" s="14"/>
      <c r="G105" s="17"/>
      <c r="H105" s="17" t="str">
        <f>IF(SUM(H93:H95)=0,"",SUM(H93:H95))</f>
        <v/>
      </c>
      <c r="I105" s="14"/>
      <c r="J105" s="17"/>
      <c r="K105" s="17" t="str">
        <f>IF(SUM(K93:K95)=0,"",SUM(K93:K95))</f>
        <v/>
      </c>
      <c r="L105" s="14"/>
      <c r="M105" s="17"/>
      <c r="N105" s="17" t="str">
        <f>IF(SUM(N93:N95)=0,"",SUM(N93:N95))</f>
        <v/>
      </c>
      <c r="O105" s="14"/>
      <c r="P105" s="17"/>
      <c r="Q105" s="17" t="str">
        <f>IF(SUM(Q93:Q95)=0,"",SUM(Q93:Q95))</f>
        <v/>
      </c>
      <c r="R105" s="14"/>
      <c r="S105" s="17"/>
      <c r="T105" s="17" t="str">
        <f>IF(SUM(T93:T95)=0,"",SUM(T93:T95))</f>
        <v/>
      </c>
      <c r="U105" s="14"/>
      <c r="V105" s="17"/>
      <c r="W105" s="17" t="str">
        <f>IF(SUM(W93:W95)=0,"",SUM(W93:W95))</f>
        <v/>
      </c>
      <c r="X105" s="14"/>
      <c r="Y105" s="17"/>
      <c r="Z105" s="17" t="str">
        <f>IF(SUM(Z93:Z95)=0,"",SUM(Z93:Z95))</f>
        <v/>
      </c>
      <c r="AA105" s="4">
        <f>SUM(F105:Z105)</f>
        <v>0</v>
      </c>
      <c r="AB105" s="5">
        <f>INT(SUM(F105:Z105)/3)</f>
        <v>0</v>
      </c>
    </row>
    <row r="106" spans="1:28" ht="30" customHeight="1" thickBot="1" x14ac:dyDescent="0.3">
      <c r="A106" s="23" t="s">
        <v>93</v>
      </c>
      <c r="B106" s="23" t="s">
        <v>79</v>
      </c>
      <c r="C106" s="23" t="s">
        <v>66</v>
      </c>
      <c r="D106" s="23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4"/>
    </row>
    <row r="107" spans="1:28" ht="30" customHeight="1" x14ac:dyDescent="0.25">
      <c r="A107" s="23" t="s">
        <v>142</v>
      </c>
      <c r="B107" s="23" t="s">
        <v>130</v>
      </c>
      <c r="C107" s="23" t="s">
        <v>54</v>
      </c>
      <c r="D107" s="23"/>
      <c r="E107" s="20"/>
      <c r="F107" s="72">
        <f>IF((AA104-AB105)&lt;0,0,AA104-AB105)</f>
        <v>0</v>
      </c>
      <c r="G107" s="73"/>
      <c r="H107" s="74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4"/>
    </row>
    <row r="108" spans="1:28" ht="30" customHeight="1" thickBot="1" x14ac:dyDescent="0.3">
      <c r="A108" s="23" t="s">
        <v>229</v>
      </c>
      <c r="B108" s="23" t="s">
        <v>201</v>
      </c>
      <c r="C108" s="23" t="s">
        <v>66</v>
      </c>
      <c r="D108" s="23"/>
      <c r="E108" s="20"/>
      <c r="F108" s="75"/>
      <c r="G108" s="76"/>
      <c r="H108" s="77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4"/>
    </row>
    <row r="109" spans="1:28" ht="30" customHeight="1" x14ac:dyDescent="0.25">
      <c r="A109" s="23" t="s">
        <v>267</v>
      </c>
      <c r="B109" s="23" t="s">
        <v>201</v>
      </c>
      <c r="C109" s="23" t="s">
        <v>187</v>
      </c>
      <c r="D109" s="23"/>
      <c r="E109" s="20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8" ht="30" customHeight="1" x14ac:dyDescent="0.25">
      <c r="A110" s="23"/>
      <c r="B110" s="23"/>
      <c r="C110" s="23"/>
      <c r="D110" s="23"/>
      <c r="E110" s="20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8" ht="50.1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8" ht="24.95" customHeight="1" x14ac:dyDescent="0.25">
      <c r="A112" s="82" t="s">
        <v>339</v>
      </c>
      <c r="B112" s="83"/>
      <c r="C112" s="84"/>
      <c r="D112" s="93" t="s">
        <v>413</v>
      </c>
      <c r="E112" s="94"/>
      <c r="F112" s="92"/>
      <c r="G112" s="92"/>
      <c r="H112" s="92"/>
      <c r="I112" s="92" t="s">
        <v>393</v>
      </c>
      <c r="J112" s="92"/>
      <c r="K112" s="92"/>
      <c r="L112" s="92" t="s">
        <v>394</v>
      </c>
      <c r="M112" s="92"/>
      <c r="N112" s="92"/>
      <c r="O112" s="92" t="s">
        <v>395</v>
      </c>
      <c r="P112" s="92"/>
      <c r="Q112" s="92"/>
      <c r="R112" s="92" t="s">
        <v>396</v>
      </c>
      <c r="S112" s="92"/>
      <c r="T112" s="92"/>
      <c r="U112" s="92" t="s">
        <v>397</v>
      </c>
      <c r="V112" s="92"/>
      <c r="W112" s="92"/>
      <c r="X112" s="92" t="s">
        <v>398</v>
      </c>
      <c r="Y112" s="92"/>
      <c r="Z112" s="92"/>
    </row>
    <row r="113" spans="1:28" ht="24.95" customHeight="1" x14ac:dyDescent="0.25">
      <c r="A113" s="85"/>
      <c r="B113" s="86"/>
      <c r="C113" s="87"/>
      <c r="D113" s="95"/>
      <c r="E113" s="96"/>
      <c r="F113" s="6"/>
      <c r="G113" s="7"/>
      <c r="H113" s="8"/>
      <c r="I113" s="6" t="s">
        <v>373</v>
      </c>
      <c r="J113" s="7" t="s">
        <v>399</v>
      </c>
      <c r="K113" s="9" t="s">
        <v>376</v>
      </c>
      <c r="L113" s="6" t="s">
        <v>373</v>
      </c>
      <c r="M113" s="7" t="s">
        <v>399</v>
      </c>
      <c r="N113" s="9" t="s">
        <v>376</v>
      </c>
      <c r="O113" s="6" t="s">
        <v>373</v>
      </c>
      <c r="P113" s="7" t="s">
        <v>399</v>
      </c>
      <c r="Q113" s="9" t="s">
        <v>376</v>
      </c>
      <c r="R113" s="6" t="s">
        <v>373</v>
      </c>
      <c r="S113" s="7" t="s">
        <v>399</v>
      </c>
      <c r="T113" s="9" t="s">
        <v>376</v>
      </c>
      <c r="U113" s="6" t="s">
        <v>373</v>
      </c>
      <c r="V113" s="7" t="s">
        <v>399</v>
      </c>
      <c r="W113" s="9" t="s">
        <v>376</v>
      </c>
      <c r="X113" s="6" t="s">
        <v>373</v>
      </c>
      <c r="Y113" s="7" t="s">
        <v>399</v>
      </c>
      <c r="Z113" s="9" t="s">
        <v>376</v>
      </c>
    </row>
    <row r="114" spans="1:28" ht="30" customHeight="1" x14ac:dyDescent="0.25">
      <c r="A114" s="10" t="s">
        <v>43</v>
      </c>
      <c r="B114" s="10" t="s">
        <v>0</v>
      </c>
      <c r="C114" s="10" t="s">
        <v>44</v>
      </c>
      <c r="D114" s="22"/>
      <c r="E114" s="28"/>
      <c r="F114" s="11"/>
      <c r="G114" s="12"/>
      <c r="H114" s="13"/>
      <c r="I114" s="14"/>
      <c r="J114" s="15" t="s">
        <v>399</v>
      </c>
      <c r="K114" s="16"/>
      <c r="L114" s="14"/>
      <c r="M114" s="15" t="s">
        <v>399</v>
      </c>
      <c r="N114" s="16"/>
      <c r="O114" s="14"/>
      <c r="P114" s="15" t="s">
        <v>399</v>
      </c>
      <c r="Q114" s="16"/>
      <c r="R114" s="14"/>
      <c r="S114" s="15" t="s">
        <v>399</v>
      </c>
      <c r="T114" s="16"/>
      <c r="U114" s="14"/>
      <c r="V114" s="15" t="s">
        <v>399</v>
      </c>
      <c r="W114" s="16"/>
      <c r="X114" s="14"/>
      <c r="Y114" s="15" t="s">
        <v>399</v>
      </c>
      <c r="Z114" s="16"/>
    </row>
    <row r="115" spans="1:28" ht="30" customHeight="1" x14ac:dyDescent="0.25">
      <c r="A115" s="10" t="s">
        <v>94</v>
      </c>
      <c r="B115" s="10" t="s">
        <v>79</v>
      </c>
      <c r="C115" s="10" t="s">
        <v>71</v>
      </c>
      <c r="D115" s="22"/>
      <c r="E115" s="28"/>
      <c r="F115" s="14"/>
      <c r="G115" s="15"/>
      <c r="H115" s="17"/>
      <c r="I115" s="14"/>
      <c r="J115" s="15" t="s">
        <v>399</v>
      </c>
      <c r="K115" s="16"/>
      <c r="L115" s="14"/>
      <c r="M115" s="15" t="s">
        <v>399</v>
      </c>
      <c r="N115" s="16"/>
      <c r="O115" s="14"/>
      <c r="P115" s="15" t="s">
        <v>399</v>
      </c>
      <c r="Q115" s="16"/>
      <c r="R115" s="14"/>
      <c r="S115" s="15" t="s">
        <v>399</v>
      </c>
      <c r="T115" s="16"/>
      <c r="U115" s="14"/>
      <c r="V115" s="15" t="s">
        <v>399</v>
      </c>
      <c r="W115" s="16"/>
      <c r="X115" s="14"/>
      <c r="Y115" s="15" t="s">
        <v>399</v>
      </c>
      <c r="Z115" s="16"/>
    </row>
    <row r="116" spans="1:28" ht="30" customHeight="1" x14ac:dyDescent="0.25">
      <c r="A116" s="10" t="s">
        <v>123</v>
      </c>
      <c r="B116" s="10" t="s">
        <v>79</v>
      </c>
      <c r="C116" s="10" t="s">
        <v>78</v>
      </c>
      <c r="D116" s="22"/>
      <c r="E116" s="28"/>
      <c r="F116" s="14"/>
      <c r="G116" s="15"/>
      <c r="H116" s="17"/>
      <c r="I116" s="14"/>
      <c r="J116" s="15" t="s">
        <v>399</v>
      </c>
      <c r="K116" s="16"/>
      <c r="L116" s="14"/>
      <c r="M116" s="15" t="s">
        <v>399</v>
      </c>
      <c r="N116" s="16"/>
      <c r="O116" s="14"/>
      <c r="P116" s="15" t="s">
        <v>399</v>
      </c>
      <c r="Q116" s="16"/>
      <c r="R116" s="14"/>
      <c r="S116" s="15" t="s">
        <v>399</v>
      </c>
      <c r="T116" s="16"/>
      <c r="U116" s="14"/>
      <c r="V116" s="15" t="s">
        <v>399</v>
      </c>
      <c r="W116" s="16"/>
      <c r="X116" s="14"/>
      <c r="Y116" s="15" t="s">
        <v>399</v>
      </c>
      <c r="Z116" s="16"/>
    </row>
    <row r="117" spans="1:28" ht="30" customHeight="1" x14ac:dyDescent="0.25">
      <c r="A117" s="10" t="s">
        <v>158</v>
      </c>
      <c r="B117" s="10" t="s">
        <v>130</v>
      </c>
      <c r="C117" s="10" t="s">
        <v>19</v>
      </c>
      <c r="D117" s="22"/>
      <c r="E117" s="28"/>
      <c r="F117" s="14"/>
      <c r="G117" s="17"/>
      <c r="H117" s="17"/>
      <c r="I117" s="14"/>
      <c r="J117" s="17"/>
      <c r="K117" s="16"/>
      <c r="L117" s="14"/>
      <c r="M117" s="17"/>
      <c r="N117" s="16"/>
      <c r="O117" s="14"/>
      <c r="P117" s="17"/>
      <c r="Q117" s="16"/>
      <c r="R117" s="14"/>
      <c r="S117" s="17"/>
      <c r="T117" s="16"/>
      <c r="U117" s="14"/>
      <c r="V117" s="17"/>
      <c r="W117" s="16"/>
      <c r="X117" s="14"/>
      <c r="Y117" s="17"/>
      <c r="Z117" s="16"/>
    </row>
    <row r="118" spans="1:28" ht="30" customHeight="1" x14ac:dyDescent="0.25">
      <c r="A118" s="10" t="s">
        <v>161</v>
      </c>
      <c r="B118" s="10" t="s">
        <v>130</v>
      </c>
      <c r="C118" s="10" t="s">
        <v>71</v>
      </c>
      <c r="D118" s="22"/>
      <c r="E118" s="28"/>
      <c r="F118" s="14"/>
      <c r="G118" s="17"/>
      <c r="H118" s="17"/>
      <c r="I118" s="14"/>
      <c r="J118" s="17"/>
      <c r="K118" s="16"/>
      <c r="L118" s="14"/>
      <c r="M118" s="17"/>
      <c r="N118" s="16"/>
      <c r="O118" s="14"/>
      <c r="P118" s="17"/>
      <c r="Q118" s="16"/>
      <c r="R118" s="14"/>
      <c r="S118" s="17"/>
      <c r="T118" s="16"/>
      <c r="U118" s="14"/>
      <c r="V118" s="17"/>
      <c r="W118" s="16"/>
      <c r="X118" s="14"/>
      <c r="Y118" s="17"/>
      <c r="Z118" s="16"/>
    </row>
    <row r="119" spans="1:28" ht="30" customHeight="1" x14ac:dyDescent="0.25">
      <c r="A119" s="10" t="s">
        <v>134</v>
      </c>
      <c r="B119" s="10" t="s">
        <v>130</v>
      </c>
      <c r="C119" s="10" t="s">
        <v>71</v>
      </c>
      <c r="D119" s="22"/>
      <c r="E119" s="28"/>
      <c r="F119" s="14"/>
      <c r="G119" s="17"/>
      <c r="H119" s="17"/>
      <c r="I119" s="14"/>
      <c r="J119" s="17"/>
      <c r="K119" s="16"/>
      <c r="L119" s="14"/>
      <c r="M119" s="17"/>
      <c r="N119" s="16"/>
      <c r="O119" s="14"/>
      <c r="P119" s="17"/>
      <c r="Q119" s="16"/>
      <c r="R119" s="14"/>
      <c r="S119" s="17"/>
      <c r="T119" s="16"/>
      <c r="U119" s="14"/>
      <c r="V119" s="17"/>
      <c r="W119" s="16"/>
      <c r="X119" s="14"/>
      <c r="Y119" s="17"/>
      <c r="Z119" s="16"/>
    </row>
    <row r="120" spans="1:28" ht="30" customHeight="1" x14ac:dyDescent="0.25">
      <c r="A120" s="10" t="s">
        <v>237</v>
      </c>
      <c r="B120" s="10" t="s">
        <v>201</v>
      </c>
      <c r="C120" s="10" t="s">
        <v>68</v>
      </c>
      <c r="D120" s="22"/>
      <c r="E120" s="28"/>
      <c r="F120" s="14"/>
      <c r="G120" s="17"/>
      <c r="H120" s="17"/>
      <c r="I120" s="14"/>
      <c r="J120" s="17"/>
      <c r="K120" s="16"/>
      <c r="L120" s="14"/>
      <c r="M120" s="17"/>
      <c r="N120" s="16"/>
      <c r="O120" s="14"/>
      <c r="P120" s="17"/>
      <c r="Q120" s="16"/>
      <c r="R120" s="14"/>
      <c r="S120" s="17"/>
      <c r="T120" s="16"/>
      <c r="U120" s="14"/>
      <c r="V120" s="17"/>
      <c r="W120" s="16"/>
      <c r="X120" s="14"/>
      <c r="Y120" s="17"/>
      <c r="Z120" s="16"/>
    </row>
    <row r="121" spans="1:28" ht="30" customHeight="1" x14ac:dyDescent="0.25">
      <c r="A121" s="10" t="s">
        <v>241</v>
      </c>
      <c r="B121" s="10" t="s">
        <v>201</v>
      </c>
      <c r="C121" s="10" t="s">
        <v>49</v>
      </c>
      <c r="D121" s="22"/>
      <c r="E121" s="28"/>
      <c r="F121" s="14"/>
      <c r="G121" s="17"/>
      <c r="H121" s="17"/>
      <c r="I121" s="14"/>
      <c r="J121" s="17"/>
      <c r="K121" s="16"/>
      <c r="L121" s="14"/>
      <c r="M121" s="17"/>
      <c r="N121" s="16"/>
      <c r="O121" s="14"/>
      <c r="P121" s="17"/>
      <c r="Q121" s="16"/>
      <c r="R121" s="14"/>
      <c r="S121" s="17"/>
      <c r="T121" s="16"/>
      <c r="U121" s="14"/>
      <c r="V121" s="17"/>
      <c r="W121" s="16"/>
      <c r="X121" s="14"/>
      <c r="Y121" s="17"/>
      <c r="Z121" s="16"/>
    </row>
    <row r="122" spans="1:28" ht="30" customHeight="1" x14ac:dyDescent="0.25">
      <c r="A122" s="10" t="s">
        <v>265</v>
      </c>
      <c r="B122" s="10" t="s">
        <v>201</v>
      </c>
      <c r="C122" s="10" t="s">
        <v>266</v>
      </c>
      <c r="D122" s="22"/>
      <c r="E122" s="28"/>
      <c r="F122" s="14"/>
      <c r="G122" s="17"/>
      <c r="H122" s="17"/>
      <c r="I122" s="14"/>
      <c r="J122" s="17"/>
      <c r="K122" s="16"/>
      <c r="L122" s="14"/>
      <c r="M122" s="17"/>
      <c r="N122" s="16"/>
      <c r="O122" s="14"/>
      <c r="P122" s="17"/>
      <c r="Q122" s="16"/>
      <c r="R122" s="14"/>
      <c r="S122" s="17"/>
      <c r="T122" s="16"/>
      <c r="U122" s="14"/>
      <c r="V122" s="17"/>
      <c r="W122" s="16"/>
      <c r="X122" s="14"/>
      <c r="Y122" s="17"/>
      <c r="Z122" s="16"/>
    </row>
    <row r="123" spans="1:28" ht="30" customHeight="1" x14ac:dyDescent="0.25">
      <c r="A123" s="10" t="s">
        <v>283</v>
      </c>
      <c r="B123" s="10" t="s">
        <v>201</v>
      </c>
      <c r="C123" s="10" t="s">
        <v>64</v>
      </c>
      <c r="D123" s="22"/>
      <c r="E123" s="28"/>
      <c r="F123" s="14"/>
      <c r="G123" s="17"/>
      <c r="H123" s="17"/>
      <c r="I123" s="14"/>
      <c r="J123" s="17"/>
      <c r="K123" s="16"/>
      <c r="L123" s="14"/>
      <c r="M123" s="17"/>
      <c r="N123" s="16"/>
      <c r="O123" s="14"/>
      <c r="P123" s="17"/>
      <c r="Q123" s="16"/>
      <c r="R123" s="14"/>
      <c r="S123" s="17"/>
      <c r="T123" s="16"/>
      <c r="U123" s="14"/>
      <c r="V123" s="17"/>
      <c r="W123" s="16"/>
      <c r="X123" s="14"/>
      <c r="Y123" s="17"/>
      <c r="Z123" s="16"/>
    </row>
    <row r="124" spans="1:28" ht="30" customHeight="1" thickBot="1" x14ac:dyDescent="0.3">
      <c r="A124" s="29" t="s">
        <v>262</v>
      </c>
      <c r="B124" s="29" t="s">
        <v>201</v>
      </c>
      <c r="C124" s="29" t="s">
        <v>76</v>
      </c>
      <c r="D124" s="37"/>
      <c r="E124" s="28"/>
      <c r="F124" s="30"/>
      <c r="G124" s="19"/>
      <c r="H124" s="19"/>
      <c r="I124" s="30"/>
      <c r="J124" s="19"/>
      <c r="K124" s="31"/>
      <c r="L124" s="30"/>
      <c r="M124" s="19"/>
      <c r="N124" s="31"/>
      <c r="O124" s="30"/>
      <c r="P124" s="19"/>
      <c r="Q124" s="31"/>
      <c r="R124" s="30"/>
      <c r="S124" s="19"/>
      <c r="T124" s="31"/>
      <c r="U124" s="30"/>
      <c r="V124" s="19"/>
      <c r="W124" s="31"/>
      <c r="X124" s="30"/>
      <c r="Y124" s="19"/>
      <c r="Z124" s="31"/>
    </row>
    <row r="125" spans="1:28" ht="30" customHeight="1" thickTop="1" x14ac:dyDescent="0.25">
      <c r="A125" s="32" t="s">
        <v>46</v>
      </c>
      <c r="B125" s="32" t="s">
        <v>0</v>
      </c>
      <c r="C125" s="32" t="s">
        <v>47</v>
      </c>
      <c r="D125" s="38"/>
      <c r="E125" s="39" t="s">
        <v>373</v>
      </c>
      <c r="F125" s="34" t="str">
        <f>IF(SUM(F114:F124)=0,"",SUM(F114:F124))</f>
        <v/>
      </c>
      <c r="G125" s="35"/>
      <c r="H125" s="35"/>
      <c r="I125" s="34" t="str">
        <f>IF(SUM(I114:I124)=0,"",SUM(I114:I124))</f>
        <v/>
      </c>
      <c r="J125" s="35"/>
      <c r="K125" s="36"/>
      <c r="L125" s="34" t="str">
        <f>IF(SUM(L114:L124)=0,"",SUM(L114:L124))</f>
        <v/>
      </c>
      <c r="M125" s="35"/>
      <c r="N125" s="36"/>
      <c r="O125" s="34" t="str">
        <f>IF(SUM(O114:O124)=0,"",SUM(O114:O124))</f>
        <v/>
      </c>
      <c r="P125" s="35"/>
      <c r="Q125" s="36"/>
      <c r="R125" s="34" t="str">
        <f>IF(SUM(R114:R124)=0,"",SUM(R114:R124))</f>
        <v/>
      </c>
      <c r="S125" s="35"/>
      <c r="T125" s="36"/>
      <c r="U125" s="34" t="str">
        <f>IF(SUM(U114:U124)=0,"",SUM(U114:U124))</f>
        <v/>
      </c>
      <c r="V125" s="35"/>
      <c r="W125" s="36"/>
      <c r="X125" s="34" t="str">
        <f>IF(SUM(X114:X124)=0,"",SUM(X114:X124))</f>
        <v/>
      </c>
      <c r="Y125" s="35"/>
      <c r="Z125" s="36"/>
      <c r="AA125" s="4">
        <f>SUM(F125:Z125)</f>
        <v>0</v>
      </c>
    </row>
    <row r="126" spans="1:28" ht="30" customHeight="1" x14ac:dyDescent="0.25">
      <c r="A126" s="23" t="s">
        <v>150</v>
      </c>
      <c r="B126" s="23" t="s">
        <v>130</v>
      </c>
      <c r="C126" s="23" t="s">
        <v>14</v>
      </c>
      <c r="D126" s="25"/>
      <c r="E126" s="27" t="s">
        <v>376</v>
      </c>
      <c r="F126" s="14"/>
      <c r="G126" s="17"/>
      <c r="H126" s="17" t="str">
        <f>IF(SUM(H114:H116)=0,"",SUM(H114:H116))</f>
        <v/>
      </c>
      <c r="I126" s="14"/>
      <c r="J126" s="17"/>
      <c r="K126" s="17" t="str">
        <f>IF(SUM(K114:K116)=0,"",SUM(K114:K116))</f>
        <v/>
      </c>
      <c r="L126" s="14"/>
      <c r="M126" s="17"/>
      <c r="N126" s="17" t="str">
        <f>IF(SUM(N114:N116)=0,"",SUM(N114:N116))</f>
        <v/>
      </c>
      <c r="O126" s="14"/>
      <c r="P126" s="17"/>
      <c r="Q126" s="17" t="str">
        <f>IF(SUM(Q114:Q116)=0,"",SUM(Q114:Q116))</f>
        <v/>
      </c>
      <c r="R126" s="14"/>
      <c r="S126" s="17"/>
      <c r="T126" s="17" t="str">
        <f>IF(SUM(T114:T116)=0,"",SUM(T114:T116))</f>
        <v/>
      </c>
      <c r="U126" s="14"/>
      <c r="V126" s="17"/>
      <c r="W126" s="17" t="str">
        <f>IF(SUM(W114:W116)=0,"",SUM(W114:W116))</f>
        <v/>
      </c>
      <c r="X126" s="14"/>
      <c r="Y126" s="17"/>
      <c r="Z126" s="17" t="str">
        <f>IF(SUM(Z114:Z116)=0,"",SUM(Z114:Z116))</f>
        <v/>
      </c>
      <c r="AA126" s="4">
        <f>SUM(F126:Z126)</f>
        <v>0</v>
      </c>
      <c r="AB126" s="5">
        <f>INT(SUM(F126:Z126)/3)</f>
        <v>0</v>
      </c>
    </row>
    <row r="127" spans="1:28" ht="30" customHeight="1" thickBot="1" x14ac:dyDescent="0.3">
      <c r="A127" s="23" t="s">
        <v>271</v>
      </c>
      <c r="B127" s="23" t="s">
        <v>201</v>
      </c>
      <c r="C127" s="23" t="s">
        <v>220</v>
      </c>
      <c r="D127" s="26"/>
      <c r="E127" s="18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4"/>
    </row>
    <row r="128" spans="1:28" ht="30" customHeight="1" x14ac:dyDescent="0.25">
      <c r="A128" s="23"/>
      <c r="B128" s="23"/>
      <c r="C128" s="23"/>
      <c r="D128" s="26"/>
      <c r="E128" s="20"/>
      <c r="F128" s="72">
        <f>IF((AA125-AB126),0,AA125-AB126)</f>
        <v>0</v>
      </c>
      <c r="G128" s="73"/>
      <c r="H128" s="74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4"/>
    </row>
    <row r="129" spans="1:27" ht="30" customHeight="1" thickBot="1" x14ac:dyDescent="0.3">
      <c r="A129" s="23"/>
      <c r="B129" s="23"/>
      <c r="C129" s="23"/>
      <c r="D129" s="26"/>
      <c r="E129" s="20"/>
      <c r="F129" s="75"/>
      <c r="G129" s="76"/>
      <c r="H129" s="77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4"/>
    </row>
    <row r="130" spans="1:27" ht="30" customHeight="1" x14ac:dyDescent="0.25">
      <c r="A130" s="23"/>
      <c r="B130" s="23"/>
      <c r="C130" s="23"/>
      <c r="D130" s="26"/>
      <c r="E130" s="20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7" ht="30" customHeight="1" x14ac:dyDescent="0.25">
      <c r="A131" s="23"/>
      <c r="B131" s="23"/>
      <c r="C131" s="23"/>
      <c r="D131" s="26"/>
      <c r="E131" s="20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7" ht="30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7" ht="50.1" customHeight="1" x14ac:dyDescent="0.25">
      <c r="A133" s="81" t="s">
        <v>401</v>
      </c>
      <c r="B133" s="81"/>
      <c r="C133" s="81"/>
      <c r="D133" s="81" t="s">
        <v>470</v>
      </c>
      <c r="E133" s="81"/>
      <c r="F133" s="81"/>
      <c r="G133" s="81"/>
      <c r="H133" s="81"/>
      <c r="I133" s="81" t="s">
        <v>471</v>
      </c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7" ht="24.9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7" ht="24.95" customHeight="1" x14ac:dyDescent="0.25">
      <c r="A135" s="82" t="s">
        <v>360</v>
      </c>
      <c r="B135" s="83"/>
      <c r="C135" s="84"/>
      <c r="D135" s="93" t="s">
        <v>410</v>
      </c>
      <c r="E135" s="94"/>
      <c r="F135" s="92"/>
      <c r="G135" s="92"/>
      <c r="H135" s="92"/>
      <c r="I135" s="92" t="s">
        <v>393</v>
      </c>
      <c r="J135" s="92"/>
      <c r="K135" s="92"/>
      <c r="L135" s="92" t="s">
        <v>394</v>
      </c>
      <c r="M135" s="92"/>
      <c r="N135" s="92"/>
      <c r="O135" s="92" t="s">
        <v>395</v>
      </c>
      <c r="P135" s="92"/>
      <c r="Q135" s="92"/>
      <c r="R135" s="92" t="s">
        <v>396</v>
      </c>
      <c r="S135" s="92"/>
      <c r="T135" s="92"/>
      <c r="U135" s="92" t="s">
        <v>397</v>
      </c>
      <c r="V135" s="92"/>
      <c r="W135" s="92"/>
      <c r="X135" s="92" t="s">
        <v>398</v>
      </c>
      <c r="Y135" s="92"/>
      <c r="Z135" s="92"/>
    </row>
    <row r="136" spans="1:27" ht="24.95" customHeight="1" x14ac:dyDescent="0.25">
      <c r="A136" s="85"/>
      <c r="B136" s="86"/>
      <c r="C136" s="87"/>
      <c r="D136" s="95"/>
      <c r="E136" s="96"/>
      <c r="F136" s="6"/>
      <c r="G136" s="7"/>
      <c r="H136" s="8"/>
      <c r="I136" s="6" t="s">
        <v>373</v>
      </c>
      <c r="J136" s="7" t="s">
        <v>399</v>
      </c>
      <c r="K136" s="9" t="s">
        <v>376</v>
      </c>
      <c r="L136" s="6" t="s">
        <v>373</v>
      </c>
      <c r="M136" s="7" t="s">
        <v>399</v>
      </c>
      <c r="N136" s="9" t="s">
        <v>376</v>
      </c>
      <c r="O136" s="6" t="s">
        <v>373</v>
      </c>
      <c r="P136" s="7" t="s">
        <v>399</v>
      </c>
      <c r="Q136" s="9" t="s">
        <v>376</v>
      </c>
      <c r="R136" s="6" t="s">
        <v>373</v>
      </c>
      <c r="S136" s="7" t="s">
        <v>399</v>
      </c>
      <c r="T136" s="9" t="s">
        <v>376</v>
      </c>
      <c r="U136" s="6" t="s">
        <v>373</v>
      </c>
      <c r="V136" s="7" t="s">
        <v>399</v>
      </c>
      <c r="W136" s="9" t="s">
        <v>376</v>
      </c>
      <c r="X136" s="6" t="s">
        <v>373</v>
      </c>
      <c r="Y136" s="7" t="s">
        <v>399</v>
      </c>
      <c r="Z136" s="9" t="s">
        <v>376</v>
      </c>
    </row>
    <row r="137" spans="1:27" ht="30" customHeight="1" x14ac:dyDescent="0.25">
      <c r="A137" s="10" t="s">
        <v>65</v>
      </c>
      <c r="B137" s="10" t="s">
        <v>0</v>
      </c>
      <c r="C137" s="10" t="s">
        <v>66</v>
      </c>
      <c r="D137" s="10"/>
      <c r="E137" s="28"/>
      <c r="F137" s="11"/>
      <c r="G137" s="12"/>
      <c r="H137" s="13"/>
      <c r="I137" s="14"/>
      <c r="J137" s="15" t="s">
        <v>399</v>
      </c>
      <c r="K137" s="16"/>
      <c r="L137" s="14"/>
      <c r="M137" s="15" t="s">
        <v>399</v>
      </c>
      <c r="N137" s="16"/>
      <c r="O137" s="14"/>
      <c r="P137" s="15" t="s">
        <v>399</v>
      </c>
      <c r="Q137" s="16"/>
      <c r="R137" s="14"/>
      <c r="S137" s="15" t="s">
        <v>399</v>
      </c>
      <c r="T137" s="16"/>
      <c r="U137" s="14"/>
      <c r="V137" s="15" t="s">
        <v>399</v>
      </c>
      <c r="W137" s="16"/>
      <c r="X137" s="14"/>
      <c r="Y137" s="15" t="s">
        <v>399</v>
      </c>
      <c r="Z137" s="16"/>
    </row>
    <row r="138" spans="1:27" ht="30" customHeight="1" x14ac:dyDescent="0.25">
      <c r="A138" s="10" t="s">
        <v>89</v>
      </c>
      <c r="B138" s="10" t="s">
        <v>79</v>
      </c>
      <c r="C138" s="10" t="s">
        <v>68</v>
      </c>
      <c r="D138" s="10"/>
      <c r="E138" s="28"/>
      <c r="F138" s="14"/>
      <c r="G138" s="15"/>
      <c r="H138" s="17"/>
      <c r="I138" s="14"/>
      <c r="J138" s="15" t="s">
        <v>399</v>
      </c>
      <c r="K138" s="16"/>
      <c r="L138" s="14"/>
      <c r="M138" s="15" t="s">
        <v>399</v>
      </c>
      <c r="N138" s="16"/>
      <c r="O138" s="14"/>
      <c r="P138" s="15" t="s">
        <v>399</v>
      </c>
      <c r="Q138" s="16"/>
      <c r="R138" s="14"/>
      <c r="S138" s="15" t="s">
        <v>399</v>
      </c>
      <c r="T138" s="16"/>
      <c r="U138" s="14"/>
      <c r="V138" s="15" t="s">
        <v>399</v>
      </c>
      <c r="W138" s="16"/>
      <c r="X138" s="14"/>
      <c r="Y138" s="15" t="s">
        <v>399</v>
      </c>
      <c r="Z138" s="16"/>
    </row>
    <row r="139" spans="1:27" ht="30" customHeight="1" x14ac:dyDescent="0.25">
      <c r="A139" s="10" t="s">
        <v>118</v>
      </c>
      <c r="B139" s="10" t="s">
        <v>79</v>
      </c>
      <c r="C139" s="10" t="s">
        <v>54</v>
      </c>
      <c r="D139" s="10"/>
      <c r="E139" s="28"/>
      <c r="F139" s="14"/>
      <c r="G139" s="15"/>
      <c r="H139" s="17"/>
      <c r="I139" s="14"/>
      <c r="J139" s="15" t="s">
        <v>399</v>
      </c>
      <c r="K139" s="16"/>
      <c r="L139" s="14"/>
      <c r="M139" s="15" t="s">
        <v>399</v>
      </c>
      <c r="N139" s="16"/>
      <c r="O139" s="14"/>
      <c r="P139" s="15" t="s">
        <v>399</v>
      </c>
      <c r="Q139" s="16"/>
      <c r="R139" s="14"/>
      <c r="S139" s="15" t="s">
        <v>399</v>
      </c>
      <c r="T139" s="16"/>
      <c r="U139" s="14"/>
      <c r="V139" s="15" t="s">
        <v>399</v>
      </c>
      <c r="W139" s="16"/>
      <c r="X139" s="14"/>
      <c r="Y139" s="15" t="s">
        <v>399</v>
      </c>
      <c r="Z139" s="16"/>
    </row>
    <row r="140" spans="1:27" ht="30" customHeight="1" x14ac:dyDescent="0.25">
      <c r="A140" s="10" t="s">
        <v>153</v>
      </c>
      <c r="B140" s="10" t="s">
        <v>130</v>
      </c>
      <c r="C140" s="10" t="s">
        <v>71</v>
      </c>
      <c r="D140" s="10"/>
      <c r="E140" s="28"/>
      <c r="F140" s="14"/>
      <c r="G140" s="17"/>
      <c r="H140" s="17"/>
      <c r="I140" s="14"/>
      <c r="J140" s="17"/>
      <c r="K140" s="16"/>
      <c r="L140" s="14"/>
      <c r="M140" s="17"/>
      <c r="N140" s="16"/>
      <c r="O140" s="14"/>
      <c r="P140" s="17"/>
      <c r="Q140" s="16"/>
      <c r="R140" s="14"/>
      <c r="S140" s="17"/>
      <c r="T140" s="16"/>
      <c r="U140" s="14"/>
      <c r="V140" s="17"/>
      <c r="W140" s="16"/>
      <c r="X140" s="14"/>
      <c r="Y140" s="17"/>
      <c r="Z140" s="16"/>
    </row>
    <row r="141" spans="1:27" ht="30" customHeight="1" x14ac:dyDescent="0.25">
      <c r="A141" s="10" t="s">
        <v>154</v>
      </c>
      <c r="B141" s="10" t="s">
        <v>130</v>
      </c>
      <c r="C141" s="10" t="s">
        <v>66</v>
      </c>
      <c r="D141" s="10"/>
      <c r="E141" s="28"/>
      <c r="F141" s="14"/>
      <c r="G141" s="17"/>
      <c r="H141" s="17"/>
      <c r="I141" s="14"/>
      <c r="J141" s="17"/>
      <c r="K141" s="16"/>
      <c r="L141" s="14"/>
      <c r="M141" s="17"/>
      <c r="N141" s="16"/>
      <c r="O141" s="14"/>
      <c r="P141" s="17"/>
      <c r="Q141" s="16"/>
      <c r="R141" s="14"/>
      <c r="S141" s="17"/>
      <c r="T141" s="16"/>
      <c r="U141" s="14"/>
      <c r="V141" s="17"/>
      <c r="W141" s="16"/>
      <c r="X141" s="14"/>
      <c r="Y141" s="17"/>
      <c r="Z141" s="16"/>
    </row>
    <row r="142" spans="1:27" ht="30" customHeight="1" x14ac:dyDescent="0.25">
      <c r="A142" s="10" t="s">
        <v>156</v>
      </c>
      <c r="B142" s="10" t="s">
        <v>130</v>
      </c>
      <c r="C142" s="10" t="s">
        <v>76</v>
      </c>
      <c r="D142" s="10"/>
      <c r="E142" s="28"/>
      <c r="F142" s="14"/>
      <c r="G142" s="17"/>
      <c r="H142" s="17"/>
      <c r="I142" s="14"/>
      <c r="J142" s="17"/>
      <c r="K142" s="16"/>
      <c r="L142" s="14"/>
      <c r="M142" s="17"/>
      <c r="N142" s="16"/>
      <c r="O142" s="14"/>
      <c r="P142" s="17"/>
      <c r="Q142" s="16"/>
      <c r="R142" s="14"/>
      <c r="S142" s="17"/>
      <c r="T142" s="16"/>
      <c r="U142" s="14"/>
      <c r="V142" s="17"/>
      <c r="W142" s="16"/>
      <c r="X142" s="14"/>
      <c r="Y142" s="17"/>
      <c r="Z142" s="16"/>
    </row>
    <row r="143" spans="1:27" ht="30" customHeight="1" x14ac:dyDescent="0.25">
      <c r="A143" s="10" t="s">
        <v>202</v>
      </c>
      <c r="B143" s="10" t="s">
        <v>201</v>
      </c>
      <c r="C143" s="10" t="s">
        <v>37</v>
      </c>
      <c r="D143" s="10"/>
      <c r="E143" s="28"/>
      <c r="F143" s="14"/>
      <c r="G143" s="17"/>
      <c r="H143" s="17"/>
      <c r="I143" s="14"/>
      <c r="J143" s="17"/>
      <c r="K143" s="16"/>
      <c r="L143" s="14"/>
      <c r="M143" s="17"/>
      <c r="N143" s="16"/>
      <c r="O143" s="14"/>
      <c r="P143" s="17"/>
      <c r="Q143" s="16"/>
      <c r="R143" s="14"/>
      <c r="S143" s="17"/>
      <c r="T143" s="16"/>
      <c r="U143" s="14"/>
      <c r="V143" s="17"/>
      <c r="W143" s="16"/>
      <c r="X143" s="14"/>
      <c r="Y143" s="17"/>
      <c r="Z143" s="16"/>
    </row>
    <row r="144" spans="1:27" ht="30" customHeight="1" x14ac:dyDescent="0.25">
      <c r="A144" s="10" t="s">
        <v>248</v>
      </c>
      <c r="B144" s="10" t="s">
        <v>201</v>
      </c>
      <c r="C144" s="10" t="s">
        <v>66</v>
      </c>
      <c r="D144" s="10"/>
      <c r="E144" s="28"/>
      <c r="F144" s="14"/>
      <c r="G144" s="17"/>
      <c r="H144" s="17"/>
      <c r="I144" s="14"/>
      <c r="J144" s="17"/>
      <c r="K144" s="16"/>
      <c r="L144" s="14"/>
      <c r="M144" s="17"/>
      <c r="N144" s="16"/>
      <c r="O144" s="14"/>
      <c r="P144" s="17"/>
      <c r="Q144" s="16"/>
      <c r="R144" s="14"/>
      <c r="S144" s="17"/>
      <c r="T144" s="16"/>
      <c r="U144" s="14"/>
      <c r="V144" s="17"/>
      <c r="W144" s="16"/>
      <c r="X144" s="14"/>
      <c r="Y144" s="17"/>
      <c r="Z144" s="16"/>
    </row>
    <row r="145" spans="1:28" ht="30" customHeight="1" x14ac:dyDescent="0.25">
      <c r="A145" s="10" t="s">
        <v>253</v>
      </c>
      <c r="B145" s="10" t="s">
        <v>201</v>
      </c>
      <c r="C145" s="10" t="s">
        <v>11</v>
      </c>
      <c r="D145" s="10"/>
      <c r="E145" s="28"/>
      <c r="F145" s="14"/>
      <c r="G145" s="17"/>
      <c r="H145" s="17"/>
      <c r="I145" s="14"/>
      <c r="J145" s="17"/>
      <c r="K145" s="16"/>
      <c r="L145" s="14"/>
      <c r="M145" s="17"/>
      <c r="N145" s="16"/>
      <c r="O145" s="14"/>
      <c r="P145" s="17"/>
      <c r="Q145" s="16"/>
      <c r="R145" s="14"/>
      <c r="S145" s="17"/>
      <c r="T145" s="16"/>
      <c r="U145" s="14"/>
      <c r="V145" s="17"/>
      <c r="W145" s="16"/>
      <c r="X145" s="14"/>
      <c r="Y145" s="17"/>
      <c r="Z145" s="16"/>
    </row>
    <row r="146" spans="1:28" ht="30" customHeight="1" x14ac:dyDescent="0.25">
      <c r="A146" s="10" t="s">
        <v>257</v>
      </c>
      <c r="B146" s="10" t="s">
        <v>201</v>
      </c>
      <c r="C146" s="10" t="s">
        <v>175</v>
      </c>
      <c r="D146" s="10"/>
      <c r="E146" s="28"/>
      <c r="F146" s="14"/>
      <c r="G146" s="17"/>
      <c r="H146" s="17"/>
      <c r="I146" s="14"/>
      <c r="J146" s="17"/>
      <c r="K146" s="16"/>
      <c r="L146" s="14"/>
      <c r="M146" s="17"/>
      <c r="N146" s="16"/>
      <c r="O146" s="14"/>
      <c r="P146" s="17"/>
      <c r="Q146" s="16"/>
      <c r="R146" s="14"/>
      <c r="S146" s="17"/>
      <c r="T146" s="16"/>
      <c r="U146" s="14"/>
      <c r="V146" s="17"/>
      <c r="W146" s="16"/>
      <c r="X146" s="14"/>
      <c r="Y146" s="17"/>
      <c r="Z146" s="16"/>
    </row>
    <row r="147" spans="1:28" ht="30" customHeight="1" thickBot="1" x14ac:dyDescent="0.3">
      <c r="A147" s="29" t="s">
        <v>300</v>
      </c>
      <c r="B147" s="29" t="s">
        <v>201</v>
      </c>
      <c r="C147" s="29" t="s">
        <v>32</v>
      </c>
      <c r="D147" s="29"/>
      <c r="E147" s="28"/>
      <c r="F147" s="30"/>
      <c r="G147" s="19"/>
      <c r="H147" s="19"/>
      <c r="I147" s="30"/>
      <c r="J147" s="19"/>
      <c r="K147" s="31"/>
      <c r="L147" s="30"/>
      <c r="M147" s="19"/>
      <c r="N147" s="31"/>
      <c r="O147" s="30"/>
      <c r="P147" s="19"/>
      <c r="Q147" s="31"/>
      <c r="R147" s="30"/>
      <c r="S147" s="19"/>
      <c r="T147" s="31"/>
      <c r="U147" s="30"/>
      <c r="V147" s="19"/>
      <c r="W147" s="31"/>
      <c r="X147" s="30"/>
      <c r="Y147" s="19"/>
      <c r="Z147" s="31"/>
    </row>
    <row r="148" spans="1:28" ht="30" customHeight="1" thickTop="1" x14ac:dyDescent="0.25">
      <c r="A148" s="32" t="s">
        <v>40</v>
      </c>
      <c r="B148" s="32" t="s">
        <v>0</v>
      </c>
      <c r="C148" s="32" t="s">
        <v>41</v>
      </c>
      <c r="D148" s="32"/>
      <c r="E148" s="33"/>
      <c r="F148" s="34" t="str">
        <f>IF(SUM(F137:F147)=0,"",SUM(F137:F147))</f>
        <v/>
      </c>
      <c r="G148" s="35"/>
      <c r="H148" s="35"/>
      <c r="I148" s="34" t="str">
        <f>IF(SUM(I137:I147)=0,"",SUM(I137:I147))</f>
        <v/>
      </c>
      <c r="J148" s="35"/>
      <c r="K148" s="36"/>
      <c r="L148" s="34" t="str">
        <f>IF(SUM(L137:L147)=0,"",SUM(L137:L147))</f>
        <v/>
      </c>
      <c r="M148" s="35"/>
      <c r="N148" s="36"/>
      <c r="O148" s="34" t="str">
        <f>IF(SUM(O137:O147)=0,"",SUM(O137:O147))</f>
        <v/>
      </c>
      <c r="P148" s="35"/>
      <c r="Q148" s="36"/>
      <c r="R148" s="34" t="str">
        <f>IF(SUM(R137:R147)=0,"",SUM(R137:R147))</f>
        <v/>
      </c>
      <c r="S148" s="35"/>
      <c r="T148" s="36"/>
      <c r="U148" s="34" t="str">
        <f>IF(SUM(U137:U147)=0,"",SUM(U137:U147))</f>
        <v/>
      </c>
      <c r="V148" s="35"/>
      <c r="W148" s="36"/>
      <c r="X148" s="34" t="str">
        <f>IF(SUM(X137:X147)=0,"",SUM(X137:X147))</f>
        <v/>
      </c>
      <c r="Y148" s="35"/>
      <c r="Z148" s="36"/>
      <c r="AA148" s="4">
        <f>SUM(F148:Z148)</f>
        <v>0</v>
      </c>
    </row>
    <row r="149" spans="1:28" ht="30" customHeight="1" x14ac:dyDescent="0.25">
      <c r="A149" s="23" t="s">
        <v>83</v>
      </c>
      <c r="B149" s="23" t="s">
        <v>79</v>
      </c>
      <c r="C149" s="23" t="s">
        <v>64</v>
      </c>
      <c r="D149" s="23"/>
      <c r="E149" s="24"/>
      <c r="F149" s="14"/>
      <c r="G149" s="17"/>
      <c r="H149" s="17" t="str">
        <f>IF(SUM(H137:H139)=0,"",SUM(H137:H139))</f>
        <v/>
      </c>
      <c r="I149" s="14"/>
      <c r="J149" s="17"/>
      <c r="K149" s="17" t="str">
        <f>IF(SUM(K137:K139)=0,"",SUM(K137:K139))</f>
        <v/>
      </c>
      <c r="L149" s="14"/>
      <c r="M149" s="17"/>
      <c r="N149" s="17" t="str">
        <f>IF(SUM(N137:N139)=0,"",SUM(N137:N139))</f>
        <v/>
      </c>
      <c r="O149" s="14"/>
      <c r="P149" s="17"/>
      <c r="Q149" s="17" t="str">
        <f>IF(SUM(Q137:Q139)=0,"",SUM(Q137:Q139))</f>
        <v/>
      </c>
      <c r="R149" s="14"/>
      <c r="S149" s="17"/>
      <c r="T149" s="17" t="str">
        <f>IF(SUM(T137:T139)=0,"",SUM(T137:T139))</f>
        <v/>
      </c>
      <c r="U149" s="14"/>
      <c r="V149" s="17"/>
      <c r="W149" s="17" t="str">
        <f>IF(SUM(W137:W139)=0,"",SUM(W137:W139))</f>
        <v/>
      </c>
      <c r="X149" s="14"/>
      <c r="Y149" s="17"/>
      <c r="Z149" s="17" t="str">
        <f>IF(SUM(Z137:Z139)=0,"",SUM(Z137:Z139))</f>
        <v/>
      </c>
      <c r="AA149" s="4">
        <f>SUM(F149:Z149)</f>
        <v>0</v>
      </c>
      <c r="AB149" s="5">
        <f>INT(SUM(F149:Z149)/3)</f>
        <v>0</v>
      </c>
    </row>
    <row r="150" spans="1:28" ht="30" customHeight="1" thickBot="1" x14ac:dyDescent="0.3">
      <c r="A150" s="23" t="s">
        <v>95</v>
      </c>
      <c r="B150" s="23" t="s">
        <v>79</v>
      </c>
      <c r="C150" s="23" t="s">
        <v>66</v>
      </c>
      <c r="D150" s="23"/>
      <c r="E150" s="18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4"/>
    </row>
    <row r="151" spans="1:28" ht="30" customHeight="1" x14ac:dyDescent="0.25">
      <c r="A151" s="23" t="s">
        <v>113</v>
      </c>
      <c r="B151" s="23" t="s">
        <v>79</v>
      </c>
      <c r="C151" s="23" t="s">
        <v>41</v>
      </c>
      <c r="D151" s="23"/>
      <c r="E151" s="20"/>
      <c r="F151" s="72">
        <f>IF((AA148-AB149),0,AA148-AB149)</f>
        <v>0</v>
      </c>
      <c r="G151" s="73"/>
      <c r="H151" s="74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4"/>
    </row>
    <row r="152" spans="1:28" ht="30" customHeight="1" thickBot="1" x14ac:dyDescent="0.3">
      <c r="A152" s="23" t="s">
        <v>199</v>
      </c>
      <c r="B152" s="23" t="s">
        <v>130</v>
      </c>
      <c r="C152" s="23" t="s">
        <v>71</v>
      </c>
      <c r="D152" s="23"/>
      <c r="E152" s="20"/>
      <c r="F152" s="75"/>
      <c r="G152" s="76"/>
      <c r="H152" s="77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4"/>
    </row>
    <row r="153" spans="1:28" ht="30" customHeight="1" x14ac:dyDescent="0.25">
      <c r="A153" s="23" t="s">
        <v>246</v>
      </c>
      <c r="B153" s="23" t="s">
        <v>201</v>
      </c>
      <c r="C153" s="23" t="s">
        <v>19</v>
      </c>
      <c r="D153" s="23"/>
      <c r="E153" s="20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8" ht="30" customHeight="1" x14ac:dyDescent="0.25">
      <c r="A154" s="23" t="s">
        <v>305</v>
      </c>
      <c r="B154" s="23" t="s">
        <v>201</v>
      </c>
      <c r="C154" s="23" t="s">
        <v>44</v>
      </c>
      <c r="D154" s="23"/>
      <c r="E154" s="20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8" ht="50.1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8" ht="24.95" customHeight="1" x14ac:dyDescent="0.25">
      <c r="A156" s="82" t="s">
        <v>348</v>
      </c>
      <c r="B156" s="83"/>
      <c r="C156" s="84"/>
      <c r="D156" s="93" t="s">
        <v>411</v>
      </c>
      <c r="E156" s="94"/>
      <c r="F156" s="92"/>
      <c r="G156" s="92"/>
      <c r="H156" s="92"/>
      <c r="I156" s="92" t="s">
        <v>393</v>
      </c>
      <c r="J156" s="92"/>
      <c r="K156" s="92"/>
      <c r="L156" s="92" t="s">
        <v>394</v>
      </c>
      <c r="M156" s="92"/>
      <c r="N156" s="92"/>
      <c r="O156" s="92" t="s">
        <v>395</v>
      </c>
      <c r="P156" s="92"/>
      <c r="Q156" s="92"/>
      <c r="R156" s="92" t="s">
        <v>396</v>
      </c>
      <c r="S156" s="92"/>
      <c r="T156" s="92"/>
      <c r="U156" s="92" t="s">
        <v>397</v>
      </c>
      <c r="V156" s="92"/>
      <c r="W156" s="92"/>
      <c r="X156" s="92" t="s">
        <v>398</v>
      </c>
      <c r="Y156" s="92"/>
      <c r="Z156" s="92"/>
    </row>
    <row r="157" spans="1:28" ht="24.95" customHeight="1" x14ac:dyDescent="0.25">
      <c r="A157" s="85"/>
      <c r="B157" s="86"/>
      <c r="C157" s="87"/>
      <c r="D157" s="95"/>
      <c r="E157" s="96"/>
      <c r="F157" s="6"/>
      <c r="G157" s="7"/>
      <c r="H157" s="8"/>
      <c r="I157" s="6" t="s">
        <v>373</v>
      </c>
      <c r="J157" s="7" t="s">
        <v>399</v>
      </c>
      <c r="K157" s="9" t="s">
        <v>376</v>
      </c>
      <c r="L157" s="6" t="s">
        <v>373</v>
      </c>
      <c r="M157" s="7" t="s">
        <v>399</v>
      </c>
      <c r="N157" s="9" t="s">
        <v>376</v>
      </c>
      <c r="O157" s="6" t="s">
        <v>373</v>
      </c>
      <c r="P157" s="7" t="s">
        <v>399</v>
      </c>
      <c r="Q157" s="9" t="s">
        <v>376</v>
      </c>
      <c r="R157" s="6" t="s">
        <v>373</v>
      </c>
      <c r="S157" s="7" t="s">
        <v>399</v>
      </c>
      <c r="T157" s="9" t="s">
        <v>376</v>
      </c>
      <c r="U157" s="6" t="s">
        <v>373</v>
      </c>
      <c r="V157" s="7" t="s">
        <v>399</v>
      </c>
      <c r="W157" s="9" t="s">
        <v>376</v>
      </c>
      <c r="X157" s="6" t="s">
        <v>373</v>
      </c>
      <c r="Y157" s="7" t="s">
        <v>399</v>
      </c>
      <c r="Z157" s="9" t="s">
        <v>376</v>
      </c>
    </row>
    <row r="158" spans="1:28" ht="30" customHeight="1" x14ac:dyDescent="0.25">
      <c r="A158" s="10" t="s">
        <v>18</v>
      </c>
      <c r="B158" s="10" t="s">
        <v>0</v>
      </c>
      <c r="C158" s="10" t="s">
        <v>19</v>
      </c>
      <c r="D158" s="22"/>
      <c r="E158" s="28"/>
      <c r="F158" s="11"/>
      <c r="G158" s="12"/>
      <c r="H158" s="13"/>
      <c r="I158" s="14"/>
      <c r="J158" s="15" t="s">
        <v>399</v>
      </c>
      <c r="K158" s="16"/>
      <c r="L158" s="14"/>
      <c r="M158" s="15" t="s">
        <v>399</v>
      </c>
      <c r="N158" s="16"/>
      <c r="O158" s="14"/>
      <c r="P158" s="15" t="s">
        <v>399</v>
      </c>
      <c r="Q158" s="16"/>
      <c r="R158" s="14"/>
      <c r="S158" s="15" t="s">
        <v>399</v>
      </c>
      <c r="T158" s="16"/>
      <c r="U158" s="14"/>
      <c r="V158" s="15" t="s">
        <v>399</v>
      </c>
      <c r="W158" s="16"/>
      <c r="X158" s="14"/>
      <c r="Y158" s="15" t="s">
        <v>399</v>
      </c>
      <c r="Z158" s="16"/>
    </row>
    <row r="159" spans="1:28" ht="30" customHeight="1" x14ac:dyDescent="0.25">
      <c r="A159" s="10" t="s">
        <v>82</v>
      </c>
      <c r="B159" s="10" t="s">
        <v>79</v>
      </c>
      <c r="C159" s="10" t="s">
        <v>39</v>
      </c>
      <c r="D159" s="22"/>
      <c r="E159" s="28"/>
      <c r="F159" s="14"/>
      <c r="G159" s="15"/>
      <c r="H159" s="17"/>
      <c r="I159" s="14"/>
      <c r="J159" s="15" t="s">
        <v>399</v>
      </c>
      <c r="K159" s="16"/>
      <c r="L159" s="14"/>
      <c r="M159" s="15" t="s">
        <v>399</v>
      </c>
      <c r="N159" s="16"/>
      <c r="O159" s="14"/>
      <c r="P159" s="15" t="s">
        <v>399</v>
      </c>
      <c r="Q159" s="16"/>
      <c r="R159" s="14"/>
      <c r="S159" s="15" t="s">
        <v>399</v>
      </c>
      <c r="T159" s="16"/>
      <c r="U159" s="14"/>
      <c r="V159" s="15" t="s">
        <v>399</v>
      </c>
      <c r="W159" s="16"/>
      <c r="X159" s="14"/>
      <c r="Y159" s="15" t="s">
        <v>399</v>
      </c>
      <c r="Z159" s="16"/>
    </row>
    <row r="160" spans="1:28" ht="30" customHeight="1" x14ac:dyDescent="0.25">
      <c r="A160" s="10" t="s">
        <v>125</v>
      </c>
      <c r="B160" s="10" t="s">
        <v>79</v>
      </c>
      <c r="C160" s="10" t="s">
        <v>54</v>
      </c>
      <c r="D160" s="22"/>
      <c r="E160" s="28"/>
      <c r="F160" s="14"/>
      <c r="G160" s="15"/>
      <c r="H160" s="17"/>
      <c r="I160" s="14"/>
      <c r="J160" s="15" t="s">
        <v>399</v>
      </c>
      <c r="K160" s="16"/>
      <c r="L160" s="14"/>
      <c r="M160" s="15" t="s">
        <v>399</v>
      </c>
      <c r="N160" s="16"/>
      <c r="O160" s="14"/>
      <c r="P160" s="15" t="s">
        <v>399</v>
      </c>
      <c r="Q160" s="16"/>
      <c r="R160" s="14"/>
      <c r="S160" s="15" t="s">
        <v>399</v>
      </c>
      <c r="T160" s="16"/>
      <c r="U160" s="14"/>
      <c r="V160" s="15" t="s">
        <v>399</v>
      </c>
      <c r="W160" s="16"/>
      <c r="X160" s="14"/>
      <c r="Y160" s="15" t="s">
        <v>399</v>
      </c>
      <c r="Z160" s="16"/>
    </row>
    <row r="161" spans="1:28" ht="30" customHeight="1" x14ac:dyDescent="0.25">
      <c r="A161" s="10" t="s">
        <v>177</v>
      </c>
      <c r="B161" s="10" t="s">
        <v>130</v>
      </c>
      <c r="C161" s="10" t="s">
        <v>19</v>
      </c>
      <c r="D161" s="22"/>
      <c r="E161" s="28"/>
      <c r="F161" s="14"/>
      <c r="G161" s="17"/>
      <c r="H161" s="17"/>
      <c r="I161" s="14"/>
      <c r="J161" s="17"/>
      <c r="K161" s="16"/>
      <c r="L161" s="14"/>
      <c r="M161" s="17"/>
      <c r="N161" s="16"/>
      <c r="O161" s="14"/>
      <c r="P161" s="17"/>
      <c r="Q161" s="16"/>
      <c r="R161" s="14"/>
      <c r="S161" s="17"/>
      <c r="T161" s="16"/>
      <c r="U161" s="14"/>
      <c r="V161" s="17"/>
      <c r="W161" s="16"/>
      <c r="X161" s="14"/>
      <c r="Y161" s="17"/>
      <c r="Z161" s="16"/>
    </row>
    <row r="162" spans="1:28" ht="30" customHeight="1" x14ac:dyDescent="0.25">
      <c r="A162" s="10" t="s">
        <v>178</v>
      </c>
      <c r="B162" s="10" t="s">
        <v>130</v>
      </c>
      <c r="C162" s="10" t="s">
        <v>78</v>
      </c>
      <c r="D162" s="22"/>
      <c r="E162" s="28"/>
      <c r="F162" s="14"/>
      <c r="G162" s="17"/>
      <c r="H162" s="17"/>
      <c r="I162" s="14"/>
      <c r="J162" s="17"/>
      <c r="K162" s="16"/>
      <c r="L162" s="14"/>
      <c r="M162" s="17"/>
      <c r="N162" s="16"/>
      <c r="O162" s="14"/>
      <c r="P162" s="17"/>
      <c r="Q162" s="16"/>
      <c r="R162" s="14"/>
      <c r="S162" s="17"/>
      <c r="T162" s="16"/>
      <c r="U162" s="14"/>
      <c r="V162" s="17"/>
      <c r="W162" s="16"/>
      <c r="X162" s="14"/>
      <c r="Y162" s="17"/>
      <c r="Z162" s="16"/>
    </row>
    <row r="163" spans="1:28" ht="30" customHeight="1" x14ac:dyDescent="0.25">
      <c r="A163" s="10" t="s">
        <v>185</v>
      </c>
      <c r="B163" s="10" t="s">
        <v>130</v>
      </c>
      <c r="C163" s="10" t="s">
        <v>68</v>
      </c>
      <c r="D163" s="22"/>
      <c r="E163" s="28"/>
      <c r="F163" s="14"/>
      <c r="G163" s="17"/>
      <c r="H163" s="17"/>
      <c r="I163" s="14"/>
      <c r="J163" s="17"/>
      <c r="K163" s="16"/>
      <c r="L163" s="14"/>
      <c r="M163" s="17"/>
      <c r="N163" s="16"/>
      <c r="O163" s="14"/>
      <c r="P163" s="17"/>
      <c r="Q163" s="16"/>
      <c r="R163" s="14"/>
      <c r="S163" s="17"/>
      <c r="T163" s="16"/>
      <c r="U163" s="14"/>
      <c r="V163" s="17"/>
      <c r="W163" s="16"/>
      <c r="X163" s="14"/>
      <c r="Y163" s="17"/>
      <c r="Z163" s="16"/>
    </row>
    <row r="164" spans="1:28" ht="30" customHeight="1" x14ac:dyDescent="0.25">
      <c r="A164" s="10" t="s">
        <v>238</v>
      </c>
      <c r="B164" s="10" t="s">
        <v>201</v>
      </c>
      <c r="C164" s="10" t="s">
        <v>39</v>
      </c>
      <c r="D164" s="22"/>
      <c r="E164" s="28"/>
      <c r="F164" s="14"/>
      <c r="G164" s="17"/>
      <c r="H164" s="17"/>
      <c r="I164" s="14"/>
      <c r="J164" s="17"/>
      <c r="K164" s="16"/>
      <c r="L164" s="14"/>
      <c r="M164" s="17"/>
      <c r="N164" s="16"/>
      <c r="O164" s="14"/>
      <c r="P164" s="17"/>
      <c r="Q164" s="16"/>
      <c r="R164" s="14"/>
      <c r="S164" s="17"/>
      <c r="T164" s="16"/>
      <c r="U164" s="14"/>
      <c r="V164" s="17"/>
      <c r="W164" s="16"/>
      <c r="X164" s="14"/>
      <c r="Y164" s="17"/>
      <c r="Z164" s="16"/>
    </row>
    <row r="165" spans="1:28" ht="30" customHeight="1" x14ac:dyDescent="0.25">
      <c r="A165" s="10" t="s">
        <v>243</v>
      </c>
      <c r="B165" s="10" t="s">
        <v>201</v>
      </c>
      <c r="C165" s="10" t="s">
        <v>78</v>
      </c>
      <c r="D165" s="22"/>
      <c r="E165" s="28"/>
      <c r="F165" s="14"/>
      <c r="G165" s="17"/>
      <c r="H165" s="17"/>
      <c r="I165" s="14"/>
      <c r="J165" s="17"/>
      <c r="K165" s="16"/>
      <c r="L165" s="14"/>
      <c r="M165" s="17"/>
      <c r="N165" s="16"/>
      <c r="O165" s="14"/>
      <c r="P165" s="17"/>
      <c r="Q165" s="16"/>
      <c r="R165" s="14"/>
      <c r="S165" s="17"/>
      <c r="T165" s="16"/>
      <c r="U165" s="14"/>
      <c r="V165" s="17"/>
      <c r="W165" s="16"/>
      <c r="X165" s="14"/>
      <c r="Y165" s="17"/>
      <c r="Z165" s="16"/>
    </row>
    <row r="166" spans="1:28" ht="30" customHeight="1" x14ac:dyDescent="0.25">
      <c r="A166" s="10" t="s">
        <v>268</v>
      </c>
      <c r="B166" s="10" t="s">
        <v>201</v>
      </c>
      <c r="C166" s="10" t="s">
        <v>73</v>
      </c>
      <c r="D166" s="22"/>
      <c r="E166" s="28"/>
      <c r="F166" s="14"/>
      <c r="G166" s="17"/>
      <c r="H166" s="17"/>
      <c r="I166" s="14"/>
      <c r="J166" s="17"/>
      <c r="K166" s="16"/>
      <c r="L166" s="14"/>
      <c r="M166" s="17"/>
      <c r="N166" s="16"/>
      <c r="O166" s="14"/>
      <c r="P166" s="17"/>
      <c r="Q166" s="16"/>
      <c r="R166" s="14"/>
      <c r="S166" s="17"/>
      <c r="T166" s="16"/>
      <c r="U166" s="14"/>
      <c r="V166" s="17"/>
      <c r="W166" s="16"/>
      <c r="X166" s="14"/>
      <c r="Y166" s="17"/>
      <c r="Z166" s="16"/>
    </row>
    <row r="167" spans="1:28" ht="30" customHeight="1" x14ac:dyDescent="0.25">
      <c r="A167" s="10" t="s">
        <v>286</v>
      </c>
      <c r="B167" s="10" t="s">
        <v>201</v>
      </c>
      <c r="C167" s="10" t="s">
        <v>39</v>
      </c>
      <c r="D167" s="22"/>
      <c r="E167" s="28"/>
      <c r="F167" s="14"/>
      <c r="G167" s="17"/>
      <c r="H167" s="17"/>
      <c r="I167" s="14"/>
      <c r="J167" s="17"/>
      <c r="K167" s="16"/>
      <c r="L167" s="14"/>
      <c r="M167" s="17"/>
      <c r="N167" s="16"/>
      <c r="O167" s="14"/>
      <c r="P167" s="17"/>
      <c r="Q167" s="16"/>
      <c r="R167" s="14"/>
      <c r="S167" s="17"/>
      <c r="T167" s="16"/>
      <c r="U167" s="14"/>
      <c r="V167" s="17"/>
      <c r="W167" s="16"/>
      <c r="X167" s="14"/>
      <c r="Y167" s="17"/>
      <c r="Z167" s="16"/>
    </row>
    <row r="168" spans="1:28" ht="30" customHeight="1" thickBot="1" x14ac:dyDescent="0.3">
      <c r="A168" s="29" t="s">
        <v>307</v>
      </c>
      <c r="B168" s="29" t="s">
        <v>201</v>
      </c>
      <c r="C168" s="29" t="s">
        <v>19</v>
      </c>
      <c r="D168" s="37"/>
      <c r="E168" s="28"/>
      <c r="F168" s="30"/>
      <c r="G168" s="19"/>
      <c r="H168" s="19"/>
      <c r="I168" s="30"/>
      <c r="J168" s="19"/>
      <c r="K168" s="31"/>
      <c r="L168" s="30"/>
      <c r="M168" s="19"/>
      <c r="N168" s="31"/>
      <c r="O168" s="30"/>
      <c r="P168" s="19"/>
      <c r="Q168" s="31"/>
      <c r="R168" s="30"/>
      <c r="S168" s="19"/>
      <c r="T168" s="31"/>
      <c r="U168" s="30"/>
      <c r="V168" s="19"/>
      <c r="W168" s="31"/>
      <c r="X168" s="30"/>
      <c r="Y168" s="19"/>
      <c r="Z168" s="31"/>
    </row>
    <row r="169" spans="1:28" ht="30" customHeight="1" thickTop="1" x14ac:dyDescent="0.25">
      <c r="A169" s="32" t="s">
        <v>221</v>
      </c>
      <c r="B169" s="32" t="s">
        <v>201</v>
      </c>
      <c r="C169" s="32" t="s">
        <v>19</v>
      </c>
      <c r="D169" s="38"/>
      <c r="E169" s="39" t="s">
        <v>373</v>
      </c>
      <c r="F169" s="34" t="str">
        <f>IF(SUM(F158:F168)=0,"",SUM(F158:F168))</f>
        <v/>
      </c>
      <c r="G169" s="35"/>
      <c r="H169" s="35"/>
      <c r="I169" s="34" t="str">
        <f>IF(SUM(I158:I168)=0,"",SUM(I158:I168))</f>
        <v/>
      </c>
      <c r="J169" s="35"/>
      <c r="K169" s="36"/>
      <c r="L169" s="34" t="str">
        <f>IF(SUM(L158:L168)=0,"",SUM(L158:L168))</f>
        <v/>
      </c>
      <c r="M169" s="35"/>
      <c r="N169" s="36"/>
      <c r="O169" s="34" t="str">
        <f>IF(SUM(O158:O168)=0,"",SUM(O158:O168))</f>
        <v/>
      </c>
      <c r="P169" s="35"/>
      <c r="Q169" s="36"/>
      <c r="R169" s="34" t="str">
        <f>IF(SUM(R158:R168)=0,"",SUM(R158:R168))</f>
        <v/>
      </c>
      <c r="S169" s="35"/>
      <c r="T169" s="36"/>
      <c r="U169" s="34" t="str">
        <f>IF(SUM(U158:U168)=0,"",SUM(U158:U168))</f>
        <v/>
      </c>
      <c r="V169" s="35"/>
      <c r="W169" s="36"/>
      <c r="X169" s="34" t="str">
        <f>IF(SUM(X158:X168)=0,"",SUM(X158:X168))</f>
        <v/>
      </c>
      <c r="Y169" s="35"/>
      <c r="Z169" s="36"/>
      <c r="AA169" s="4">
        <f>SUM(F169:Z169)</f>
        <v>0</v>
      </c>
    </row>
    <row r="170" spans="1:28" ht="30" customHeight="1" x14ac:dyDescent="0.25">
      <c r="A170" s="23" t="s">
        <v>263</v>
      </c>
      <c r="B170" s="23" t="s">
        <v>201</v>
      </c>
      <c r="C170" s="23" t="s">
        <v>39</v>
      </c>
      <c r="D170" s="25"/>
      <c r="E170" s="27" t="s">
        <v>376</v>
      </c>
      <c r="F170" s="14"/>
      <c r="G170" s="17"/>
      <c r="H170" s="17" t="str">
        <f>IF(SUM(H158:H160)=0,"",SUM(H158:H160))</f>
        <v/>
      </c>
      <c r="I170" s="14"/>
      <c r="J170" s="17"/>
      <c r="K170" s="17" t="str">
        <f>IF(SUM(K158:K160)=0,"",SUM(K158:K160))</f>
        <v/>
      </c>
      <c r="L170" s="14"/>
      <c r="M170" s="17"/>
      <c r="N170" s="17" t="str">
        <f>IF(SUM(N158:N160)=0,"",SUM(N158:N160))</f>
        <v/>
      </c>
      <c r="O170" s="14"/>
      <c r="P170" s="17"/>
      <c r="Q170" s="17" t="str">
        <f>IF(SUM(Q158:Q160)=0,"",SUM(Q158:Q160))</f>
        <v/>
      </c>
      <c r="R170" s="14"/>
      <c r="S170" s="17"/>
      <c r="T170" s="17" t="str">
        <f>IF(SUM(T158:T160)=0,"",SUM(T158:T160))</f>
        <v/>
      </c>
      <c r="U170" s="14"/>
      <c r="V170" s="17"/>
      <c r="W170" s="17" t="str">
        <f>IF(SUM(W158:W160)=0,"",SUM(W158:W160))</f>
        <v/>
      </c>
      <c r="X170" s="14"/>
      <c r="Y170" s="17"/>
      <c r="Z170" s="17" t="str">
        <f>IF(SUM(Z158:Z160)=0,"",SUM(Z158:Z160))</f>
        <v/>
      </c>
      <c r="AA170" s="4">
        <f>SUM(F170:Z170)</f>
        <v>0</v>
      </c>
      <c r="AB170" s="5">
        <f>INT(SUM(F170:Z170)/3)</f>
        <v>0</v>
      </c>
    </row>
    <row r="171" spans="1:28" ht="30" customHeight="1" thickBot="1" x14ac:dyDescent="0.3">
      <c r="A171" s="23"/>
      <c r="B171" s="23"/>
      <c r="C171" s="23"/>
      <c r="D171" s="26"/>
      <c r="E171" s="18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4"/>
    </row>
    <row r="172" spans="1:28" ht="30" customHeight="1" x14ac:dyDescent="0.25">
      <c r="A172" s="23"/>
      <c r="B172" s="23"/>
      <c r="C172" s="23"/>
      <c r="D172" s="26"/>
      <c r="E172" s="20"/>
      <c r="F172" s="72">
        <f>IF((AA169-AB170),0,AA169-AB170)</f>
        <v>0</v>
      </c>
      <c r="G172" s="73"/>
      <c r="H172" s="74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4"/>
    </row>
    <row r="173" spans="1:28" ht="30" customHeight="1" thickBot="1" x14ac:dyDescent="0.3">
      <c r="A173" s="23"/>
      <c r="B173" s="23"/>
      <c r="C173" s="23"/>
      <c r="D173" s="26"/>
      <c r="E173" s="20"/>
      <c r="F173" s="75"/>
      <c r="G173" s="76"/>
      <c r="H173" s="77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4"/>
    </row>
    <row r="174" spans="1:28" ht="30" customHeight="1" x14ac:dyDescent="0.25">
      <c r="A174" s="23"/>
      <c r="B174" s="23"/>
      <c r="C174" s="23"/>
      <c r="D174" s="26"/>
      <c r="E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8" ht="30" customHeight="1" x14ac:dyDescent="0.25">
      <c r="A175" s="23"/>
      <c r="B175" s="23"/>
      <c r="C175" s="23"/>
      <c r="D175" s="26"/>
      <c r="E175" s="20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8" ht="30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7" ht="50.1" customHeight="1" x14ac:dyDescent="0.25">
      <c r="A177" s="81" t="s">
        <v>401</v>
      </c>
      <c r="B177" s="81"/>
      <c r="C177" s="81"/>
      <c r="D177" s="81" t="s">
        <v>470</v>
      </c>
      <c r="E177" s="81"/>
      <c r="F177" s="81"/>
      <c r="G177" s="81"/>
      <c r="H177" s="81"/>
      <c r="I177" s="81" t="s">
        <v>471</v>
      </c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7" ht="24.9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7" ht="24.95" customHeight="1" x14ac:dyDescent="0.25">
      <c r="A179" s="82" t="s">
        <v>390</v>
      </c>
      <c r="B179" s="83"/>
      <c r="C179" s="84"/>
      <c r="D179" s="93" t="s">
        <v>409</v>
      </c>
      <c r="E179" s="94"/>
      <c r="F179" s="92"/>
      <c r="G179" s="92"/>
      <c r="H179" s="92"/>
      <c r="I179" s="92" t="s">
        <v>393</v>
      </c>
      <c r="J179" s="92"/>
      <c r="K179" s="92"/>
      <c r="L179" s="92" t="s">
        <v>394</v>
      </c>
      <c r="M179" s="92"/>
      <c r="N179" s="92"/>
      <c r="O179" s="92" t="s">
        <v>395</v>
      </c>
      <c r="P179" s="92"/>
      <c r="Q179" s="92"/>
      <c r="R179" s="92" t="s">
        <v>396</v>
      </c>
      <c r="S179" s="92"/>
      <c r="T179" s="92"/>
      <c r="U179" s="92" t="s">
        <v>397</v>
      </c>
      <c r="V179" s="92"/>
      <c r="W179" s="92"/>
      <c r="X179" s="92" t="s">
        <v>398</v>
      </c>
      <c r="Y179" s="92"/>
      <c r="Z179" s="92"/>
    </row>
    <row r="180" spans="1:27" ht="24.95" customHeight="1" x14ac:dyDescent="0.25">
      <c r="A180" s="85"/>
      <c r="B180" s="86"/>
      <c r="C180" s="87"/>
      <c r="D180" s="95"/>
      <c r="E180" s="96"/>
      <c r="F180" s="6"/>
      <c r="G180" s="7"/>
      <c r="H180" s="8"/>
      <c r="I180" s="6" t="s">
        <v>373</v>
      </c>
      <c r="J180" s="7" t="s">
        <v>399</v>
      </c>
      <c r="K180" s="9" t="s">
        <v>376</v>
      </c>
      <c r="L180" s="6" t="s">
        <v>373</v>
      </c>
      <c r="M180" s="7" t="s">
        <v>399</v>
      </c>
      <c r="N180" s="9" t="s">
        <v>376</v>
      </c>
      <c r="O180" s="6" t="s">
        <v>373</v>
      </c>
      <c r="P180" s="7" t="s">
        <v>399</v>
      </c>
      <c r="Q180" s="9" t="s">
        <v>376</v>
      </c>
      <c r="R180" s="6" t="s">
        <v>373</v>
      </c>
      <c r="S180" s="7" t="s">
        <v>399</v>
      </c>
      <c r="T180" s="9" t="s">
        <v>376</v>
      </c>
      <c r="U180" s="6" t="s">
        <v>373</v>
      </c>
      <c r="V180" s="7" t="s">
        <v>399</v>
      </c>
      <c r="W180" s="9" t="s">
        <v>376</v>
      </c>
      <c r="X180" s="6" t="s">
        <v>373</v>
      </c>
      <c r="Y180" s="7" t="s">
        <v>399</v>
      </c>
      <c r="Z180" s="9" t="s">
        <v>376</v>
      </c>
    </row>
    <row r="181" spans="1:27" ht="30" customHeight="1" x14ac:dyDescent="0.25">
      <c r="A181" s="10" t="s">
        <v>75</v>
      </c>
      <c r="B181" s="10" t="s">
        <v>0</v>
      </c>
      <c r="C181" s="10" t="s">
        <v>76</v>
      </c>
      <c r="D181" s="10"/>
      <c r="E181" s="28"/>
      <c r="F181" s="11"/>
      <c r="G181" s="12"/>
      <c r="H181" s="13"/>
      <c r="I181" s="14"/>
      <c r="J181" s="15" t="s">
        <v>399</v>
      </c>
      <c r="K181" s="16"/>
      <c r="L181" s="14"/>
      <c r="M181" s="15" t="s">
        <v>399</v>
      </c>
      <c r="N181" s="16"/>
      <c r="O181" s="14"/>
      <c r="P181" s="15" t="s">
        <v>399</v>
      </c>
      <c r="Q181" s="16"/>
      <c r="R181" s="14"/>
      <c r="S181" s="15" t="s">
        <v>399</v>
      </c>
      <c r="T181" s="16"/>
      <c r="U181" s="14"/>
      <c r="V181" s="15" t="s">
        <v>399</v>
      </c>
      <c r="W181" s="16"/>
      <c r="X181" s="14"/>
      <c r="Y181" s="15" t="s">
        <v>399</v>
      </c>
      <c r="Z181" s="16"/>
    </row>
    <row r="182" spans="1:27" ht="30" customHeight="1" x14ac:dyDescent="0.25">
      <c r="A182" s="10" t="s">
        <v>114</v>
      </c>
      <c r="B182" s="10" t="s">
        <v>79</v>
      </c>
      <c r="C182" s="10" t="s">
        <v>25</v>
      </c>
      <c r="D182" s="10"/>
      <c r="E182" s="28"/>
      <c r="F182" s="14"/>
      <c r="G182" s="15"/>
      <c r="H182" s="17"/>
      <c r="I182" s="14"/>
      <c r="J182" s="15" t="s">
        <v>399</v>
      </c>
      <c r="K182" s="16"/>
      <c r="L182" s="14"/>
      <c r="M182" s="15" t="s">
        <v>399</v>
      </c>
      <c r="N182" s="16"/>
      <c r="O182" s="14"/>
      <c r="P182" s="15" t="s">
        <v>399</v>
      </c>
      <c r="Q182" s="16"/>
      <c r="R182" s="14"/>
      <c r="S182" s="15" t="s">
        <v>399</v>
      </c>
      <c r="T182" s="16"/>
      <c r="U182" s="14"/>
      <c r="V182" s="15" t="s">
        <v>399</v>
      </c>
      <c r="W182" s="16"/>
      <c r="X182" s="14"/>
      <c r="Y182" s="15" t="s">
        <v>399</v>
      </c>
      <c r="Z182" s="16"/>
    </row>
    <row r="183" spans="1:27" ht="30" customHeight="1" x14ac:dyDescent="0.25">
      <c r="A183" s="10" t="s">
        <v>121</v>
      </c>
      <c r="B183" s="10" t="s">
        <v>79</v>
      </c>
      <c r="C183" s="10" t="s">
        <v>71</v>
      </c>
      <c r="D183" s="10"/>
      <c r="E183" s="28"/>
      <c r="F183" s="14"/>
      <c r="G183" s="15"/>
      <c r="H183" s="17"/>
      <c r="I183" s="14"/>
      <c r="J183" s="15" t="s">
        <v>399</v>
      </c>
      <c r="K183" s="16"/>
      <c r="L183" s="14"/>
      <c r="M183" s="15" t="s">
        <v>399</v>
      </c>
      <c r="N183" s="16"/>
      <c r="O183" s="14"/>
      <c r="P183" s="15" t="s">
        <v>399</v>
      </c>
      <c r="Q183" s="16"/>
      <c r="R183" s="14"/>
      <c r="S183" s="15" t="s">
        <v>399</v>
      </c>
      <c r="T183" s="16"/>
      <c r="U183" s="14"/>
      <c r="V183" s="15" t="s">
        <v>399</v>
      </c>
      <c r="W183" s="16"/>
      <c r="X183" s="14"/>
      <c r="Y183" s="15" t="s">
        <v>399</v>
      </c>
      <c r="Z183" s="16"/>
    </row>
    <row r="184" spans="1:27" ht="30" customHeight="1" x14ac:dyDescent="0.25">
      <c r="A184" s="10" t="s">
        <v>132</v>
      </c>
      <c r="B184" s="10" t="s">
        <v>130</v>
      </c>
      <c r="C184" s="10" t="s">
        <v>8</v>
      </c>
      <c r="D184" s="10"/>
      <c r="E184" s="28"/>
      <c r="F184" s="14"/>
      <c r="G184" s="17"/>
      <c r="H184" s="17"/>
      <c r="I184" s="14"/>
      <c r="J184" s="17"/>
      <c r="K184" s="16"/>
      <c r="L184" s="14"/>
      <c r="M184" s="17"/>
      <c r="N184" s="16"/>
      <c r="O184" s="14"/>
      <c r="P184" s="17"/>
      <c r="Q184" s="16"/>
      <c r="R184" s="14"/>
      <c r="S184" s="17"/>
      <c r="T184" s="16"/>
      <c r="U184" s="14"/>
      <c r="V184" s="17"/>
      <c r="W184" s="16"/>
      <c r="X184" s="14"/>
      <c r="Y184" s="17"/>
      <c r="Z184" s="16"/>
    </row>
    <row r="185" spans="1:27" ht="30" customHeight="1" x14ac:dyDescent="0.25">
      <c r="A185" s="10" t="s">
        <v>165</v>
      </c>
      <c r="B185" s="10" t="s">
        <v>130</v>
      </c>
      <c r="C185" s="10" t="s">
        <v>60</v>
      </c>
      <c r="D185" s="10"/>
      <c r="E185" s="28"/>
      <c r="F185" s="14"/>
      <c r="G185" s="17"/>
      <c r="H185" s="17"/>
      <c r="I185" s="14"/>
      <c r="J185" s="17"/>
      <c r="K185" s="16"/>
      <c r="L185" s="14"/>
      <c r="M185" s="17"/>
      <c r="N185" s="16"/>
      <c r="O185" s="14"/>
      <c r="P185" s="17"/>
      <c r="Q185" s="16"/>
      <c r="R185" s="14"/>
      <c r="S185" s="17"/>
      <c r="T185" s="16"/>
      <c r="U185" s="14"/>
      <c r="V185" s="17"/>
      <c r="W185" s="16"/>
      <c r="X185" s="14"/>
      <c r="Y185" s="17"/>
      <c r="Z185" s="16"/>
    </row>
    <row r="186" spans="1:27" ht="30" customHeight="1" x14ac:dyDescent="0.25">
      <c r="A186" s="10" t="s">
        <v>179</v>
      </c>
      <c r="B186" s="10" t="s">
        <v>130</v>
      </c>
      <c r="C186" s="10" t="s">
        <v>66</v>
      </c>
      <c r="D186" s="10"/>
      <c r="E186" s="28"/>
      <c r="F186" s="14"/>
      <c r="G186" s="17"/>
      <c r="H186" s="17"/>
      <c r="I186" s="14"/>
      <c r="J186" s="17"/>
      <c r="K186" s="16"/>
      <c r="L186" s="14"/>
      <c r="M186" s="17"/>
      <c r="N186" s="16"/>
      <c r="O186" s="14"/>
      <c r="P186" s="17"/>
      <c r="Q186" s="16"/>
      <c r="R186" s="14"/>
      <c r="S186" s="17"/>
      <c r="T186" s="16"/>
      <c r="U186" s="14"/>
      <c r="V186" s="17"/>
      <c r="W186" s="16"/>
      <c r="X186" s="14"/>
      <c r="Y186" s="17"/>
      <c r="Z186" s="16"/>
    </row>
    <row r="187" spans="1:27" ht="30" customHeight="1" x14ac:dyDescent="0.25">
      <c r="A187" s="10" t="s">
        <v>222</v>
      </c>
      <c r="B187" s="10" t="s">
        <v>201</v>
      </c>
      <c r="C187" s="10" t="s">
        <v>2</v>
      </c>
      <c r="D187" s="10"/>
      <c r="E187" s="28"/>
      <c r="F187" s="14"/>
      <c r="G187" s="17"/>
      <c r="H187" s="17"/>
      <c r="I187" s="14"/>
      <c r="J187" s="17"/>
      <c r="K187" s="16"/>
      <c r="L187" s="14"/>
      <c r="M187" s="17"/>
      <c r="N187" s="16"/>
      <c r="O187" s="14"/>
      <c r="P187" s="17"/>
      <c r="Q187" s="16"/>
      <c r="R187" s="14"/>
      <c r="S187" s="17"/>
      <c r="T187" s="16"/>
      <c r="U187" s="14"/>
      <c r="V187" s="17"/>
      <c r="W187" s="16"/>
      <c r="X187" s="14"/>
      <c r="Y187" s="17"/>
      <c r="Z187" s="16"/>
    </row>
    <row r="188" spans="1:27" ht="30" customHeight="1" x14ac:dyDescent="0.25">
      <c r="A188" s="10" t="s">
        <v>240</v>
      </c>
      <c r="B188" s="10" t="s">
        <v>201</v>
      </c>
      <c r="C188" s="10" t="s">
        <v>71</v>
      </c>
      <c r="D188" s="10"/>
      <c r="E188" s="28"/>
      <c r="F188" s="14"/>
      <c r="G188" s="17"/>
      <c r="H188" s="17"/>
      <c r="I188" s="14"/>
      <c r="J188" s="17"/>
      <c r="K188" s="16"/>
      <c r="L188" s="14"/>
      <c r="M188" s="17"/>
      <c r="N188" s="16"/>
      <c r="O188" s="14"/>
      <c r="P188" s="17"/>
      <c r="Q188" s="16"/>
      <c r="R188" s="14"/>
      <c r="S188" s="17"/>
      <c r="T188" s="16"/>
      <c r="U188" s="14"/>
      <c r="V188" s="17"/>
      <c r="W188" s="16"/>
      <c r="X188" s="14"/>
      <c r="Y188" s="17"/>
      <c r="Z188" s="16"/>
    </row>
    <row r="189" spans="1:27" ht="30" customHeight="1" x14ac:dyDescent="0.25">
      <c r="A189" s="10" t="s">
        <v>280</v>
      </c>
      <c r="B189" s="10" t="s">
        <v>201</v>
      </c>
      <c r="C189" s="10" t="s">
        <v>44</v>
      </c>
      <c r="D189" s="10"/>
      <c r="E189" s="28"/>
      <c r="F189" s="14"/>
      <c r="G189" s="17"/>
      <c r="H189" s="17"/>
      <c r="I189" s="14"/>
      <c r="J189" s="17"/>
      <c r="K189" s="16"/>
      <c r="L189" s="14"/>
      <c r="M189" s="17"/>
      <c r="N189" s="16"/>
      <c r="O189" s="14"/>
      <c r="P189" s="17"/>
      <c r="Q189" s="16"/>
      <c r="R189" s="14"/>
      <c r="S189" s="17"/>
      <c r="T189" s="16"/>
      <c r="U189" s="14"/>
      <c r="V189" s="17"/>
      <c r="W189" s="16"/>
      <c r="X189" s="14"/>
      <c r="Y189" s="17"/>
      <c r="Z189" s="16"/>
    </row>
    <row r="190" spans="1:27" ht="30" customHeight="1" x14ac:dyDescent="0.25">
      <c r="A190" s="10" t="s">
        <v>282</v>
      </c>
      <c r="B190" s="10" t="s">
        <v>201</v>
      </c>
      <c r="C190" s="10" t="s">
        <v>54</v>
      </c>
      <c r="D190" s="10"/>
      <c r="E190" s="28"/>
      <c r="F190" s="14"/>
      <c r="G190" s="17"/>
      <c r="H190" s="17"/>
      <c r="I190" s="14"/>
      <c r="J190" s="17"/>
      <c r="K190" s="16"/>
      <c r="L190" s="14"/>
      <c r="M190" s="17"/>
      <c r="N190" s="16"/>
      <c r="O190" s="14"/>
      <c r="P190" s="17"/>
      <c r="Q190" s="16"/>
      <c r="R190" s="14"/>
      <c r="S190" s="17"/>
      <c r="T190" s="16"/>
      <c r="U190" s="14"/>
      <c r="V190" s="17"/>
      <c r="W190" s="16"/>
      <c r="X190" s="14"/>
      <c r="Y190" s="17"/>
      <c r="Z190" s="16"/>
    </row>
    <row r="191" spans="1:27" ht="30" customHeight="1" thickBot="1" x14ac:dyDescent="0.3">
      <c r="A191" s="29" t="s">
        <v>314</v>
      </c>
      <c r="B191" s="29" t="s">
        <v>201</v>
      </c>
      <c r="C191" s="29" t="s">
        <v>71</v>
      </c>
      <c r="D191" s="29"/>
      <c r="E191" s="28"/>
      <c r="F191" s="30"/>
      <c r="G191" s="19"/>
      <c r="H191" s="19"/>
      <c r="I191" s="30"/>
      <c r="J191" s="19"/>
      <c r="K191" s="31"/>
      <c r="L191" s="30"/>
      <c r="M191" s="19"/>
      <c r="N191" s="31"/>
      <c r="O191" s="30"/>
      <c r="P191" s="19"/>
      <c r="Q191" s="31"/>
      <c r="R191" s="30"/>
      <c r="S191" s="19"/>
      <c r="T191" s="31"/>
      <c r="U191" s="30"/>
      <c r="V191" s="19"/>
      <c r="W191" s="31"/>
      <c r="X191" s="30"/>
      <c r="Y191" s="19"/>
      <c r="Z191" s="31"/>
    </row>
    <row r="192" spans="1:27" ht="30" customHeight="1" thickTop="1" x14ac:dyDescent="0.25">
      <c r="A192" s="32" t="s">
        <v>67</v>
      </c>
      <c r="B192" s="32" t="s">
        <v>0</v>
      </c>
      <c r="C192" s="32" t="s">
        <v>68</v>
      </c>
      <c r="D192" s="32"/>
      <c r="E192" s="33" t="s">
        <v>373</v>
      </c>
      <c r="F192" s="34" t="str">
        <f>IF(SUM(F181:F191)=0,"",SUM(F181:F191))</f>
        <v/>
      </c>
      <c r="G192" s="35"/>
      <c r="H192" s="35"/>
      <c r="I192" s="34" t="str">
        <f>IF(SUM(I181:I191)=0,"",SUM(I181:I191))</f>
        <v/>
      </c>
      <c r="J192" s="35"/>
      <c r="K192" s="36"/>
      <c r="L192" s="34" t="str">
        <f>IF(SUM(L181:L191)=0,"",SUM(L181:L191))</f>
        <v/>
      </c>
      <c r="M192" s="35"/>
      <c r="N192" s="36"/>
      <c r="O192" s="34" t="str">
        <f>IF(SUM(O181:O191)=0,"",SUM(O181:O191))</f>
        <v/>
      </c>
      <c r="P192" s="35"/>
      <c r="Q192" s="36"/>
      <c r="R192" s="34" t="str">
        <f>IF(SUM(R181:R191)=0,"",SUM(R181:R191))</f>
        <v/>
      </c>
      <c r="S192" s="35"/>
      <c r="T192" s="36"/>
      <c r="U192" s="34" t="str">
        <f>IF(SUM(U181:U191)=0,"",SUM(U181:U191))</f>
        <v/>
      </c>
      <c r="V192" s="35"/>
      <c r="W192" s="36"/>
      <c r="X192" s="34" t="str">
        <f>IF(SUM(X181:X191)=0,"",SUM(X181:X191))</f>
        <v/>
      </c>
      <c r="Y192" s="35"/>
      <c r="Z192" s="36"/>
      <c r="AA192" s="4">
        <f>SUM(F192:Z192)</f>
        <v>0</v>
      </c>
    </row>
    <row r="193" spans="1:28" ht="30" customHeight="1" x14ac:dyDescent="0.25">
      <c r="A193" s="23" t="s">
        <v>140</v>
      </c>
      <c r="B193" s="23" t="s">
        <v>130</v>
      </c>
      <c r="C193" s="23" t="s">
        <v>14</v>
      </c>
      <c r="D193" s="23"/>
      <c r="E193" s="24" t="s">
        <v>376</v>
      </c>
      <c r="F193" s="14"/>
      <c r="G193" s="17"/>
      <c r="H193" s="17" t="str">
        <f>IF(SUM(H181:H183)=0,"",SUM(H181:H183))</f>
        <v/>
      </c>
      <c r="I193" s="14"/>
      <c r="J193" s="17"/>
      <c r="K193" s="17" t="str">
        <f>IF(SUM(K181:K183)=0,"",SUM(K181:K183))</f>
        <v/>
      </c>
      <c r="L193" s="14"/>
      <c r="M193" s="17"/>
      <c r="N193" s="17" t="str">
        <f>IF(SUM(N181:N183)=0,"",SUM(N181:N183))</f>
        <v/>
      </c>
      <c r="O193" s="14"/>
      <c r="P193" s="17"/>
      <c r="Q193" s="17" t="str">
        <f>IF(SUM(Q181:Q183)=0,"",SUM(Q181:Q183))</f>
        <v/>
      </c>
      <c r="R193" s="14"/>
      <c r="S193" s="17"/>
      <c r="T193" s="17" t="str">
        <f>IF(SUM(T181:T183)=0,"",SUM(T181:T183))</f>
        <v/>
      </c>
      <c r="U193" s="14"/>
      <c r="V193" s="17"/>
      <c r="W193" s="17" t="str">
        <f>IF(SUM(W181:W183)=0,"",SUM(W181:W183))</f>
        <v/>
      </c>
      <c r="X193" s="14"/>
      <c r="Y193" s="17"/>
      <c r="Z193" s="17" t="str">
        <f>IF(SUM(Z181:Z183)=0,"",SUM(Z181:Z183))</f>
        <v/>
      </c>
      <c r="AA193" s="4">
        <f>SUM(F193:Z193)</f>
        <v>0</v>
      </c>
      <c r="AB193" s="5">
        <f>INT(SUM(F193:Z193)/3)</f>
        <v>0</v>
      </c>
    </row>
    <row r="194" spans="1:28" ht="30" customHeight="1" thickBot="1" x14ac:dyDescent="0.3">
      <c r="A194" s="23" t="s">
        <v>176</v>
      </c>
      <c r="B194" s="23" t="s">
        <v>130</v>
      </c>
      <c r="C194" s="23" t="s">
        <v>52</v>
      </c>
      <c r="D194" s="23"/>
      <c r="E194" s="18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4"/>
    </row>
    <row r="195" spans="1:28" ht="30" customHeight="1" x14ac:dyDescent="0.25">
      <c r="A195" s="23" t="s">
        <v>216</v>
      </c>
      <c r="B195" s="23" t="s">
        <v>201</v>
      </c>
      <c r="C195" s="23" t="s">
        <v>73</v>
      </c>
      <c r="D195" s="23"/>
      <c r="E195" s="20"/>
      <c r="F195" s="72">
        <f>IF((AA192-AB193)&lt;0,0,AA192-AB193)</f>
        <v>0</v>
      </c>
      <c r="G195" s="73"/>
      <c r="H195" s="74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4"/>
    </row>
    <row r="196" spans="1:28" ht="30" customHeight="1" thickBot="1" x14ac:dyDescent="0.3">
      <c r="A196" s="23" t="s">
        <v>285</v>
      </c>
      <c r="B196" s="23" t="s">
        <v>201</v>
      </c>
      <c r="C196" s="23" t="s">
        <v>8</v>
      </c>
      <c r="D196" s="23"/>
      <c r="E196" s="20"/>
      <c r="F196" s="75"/>
      <c r="G196" s="76"/>
      <c r="H196" s="77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4"/>
    </row>
    <row r="197" spans="1:28" ht="30" customHeight="1" x14ac:dyDescent="0.25">
      <c r="A197" s="23" t="s">
        <v>210</v>
      </c>
      <c r="B197" s="23" t="s">
        <v>201</v>
      </c>
      <c r="C197" s="23" t="s">
        <v>211</v>
      </c>
      <c r="D197" s="23"/>
      <c r="E197" s="20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8" ht="30" customHeight="1" x14ac:dyDescent="0.25">
      <c r="A198" s="23"/>
      <c r="B198" s="23"/>
      <c r="C198" s="23"/>
      <c r="D198" s="23"/>
      <c r="E198" s="20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8" ht="50.1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8" ht="24.95" customHeight="1" x14ac:dyDescent="0.25">
      <c r="A200" s="82" t="s">
        <v>362</v>
      </c>
      <c r="B200" s="83"/>
      <c r="C200" s="84"/>
      <c r="D200" s="93" t="s">
        <v>6</v>
      </c>
      <c r="E200" s="94"/>
      <c r="F200" s="92"/>
      <c r="G200" s="92"/>
      <c r="H200" s="92"/>
      <c r="I200" s="92" t="s">
        <v>393</v>
      </c>
      <c r="J200" s="92"/>
      <c r="K200" s="92"/>
      <c r="L200" s="92" t="s">
        <v>394</v>
      </c>
      <c r="M200" s="92"/>
      <c r="N200" s="92"/>
      <c r="O200" s="92" t="s">
        <v>395</v>
      </c>
      <c r="P200" s="92"/>
      <c r="Q200" s="92"/>
      <c r="R200" s="92" t="s">
        <v>396</v>
      </c>
      <c r="S200" s="92"/>
      <c r="T200" s="92"/>
      <c r="U200" s="92" t="s">
        <v>397</v>
      </c>
      <c r="V200" s="92"/>
      <c r="W200" s="92"/>
      <c r="X200" s="92" t="s">
        <v>398</v>
      </c>
      <c r="Y200" s="92"/>
      <c r="Z200" s="92"/>
    </row>
    <row r="201" spans="1:28" ht="24.95" customHeight="1" x14ac:dyDescent="0.25">
      <c r="A201" s="85"/>
      <c r="B201" s="86"/>
      <c r="C201" s="87"/>
      <c r="D201" s="95"/>
      <c r="E201" s="96"/>
      <c r="F201" s="6"/>
      <c r="G201" s="7"/>
      <c r="H201" s="8"/>
      <c r="I201" s="6" t="s">
        <v>373</v>
      </c>
      <c r="J201" s="7" t="s">
        <v>399</v>
      </c>
      <c r="K201" s="9" t="s">
        <v>376</v>
      </c>
      <c r="L201" s="6" t="s">
        <v>373</v>
      </c>
      <c r="M201" s="7" t="s">
        <v>399</v>
      </c>
      <c r="N201" s="9" t="s">
        <v>376</v>
      </c>
      <c r="O201" s="6" t="s">
        <v>373</v>
      </c>
      <c r="P201" s="7" t="s">
        <v>399</v>
      </c>
      <c r="Q201" s="9" t="s">
        <v>376</v>
      </c>
      <c r="R201" s="6" t="s">
        <v>373</v>
      </c>
      <c r="S201" s="7" t="s">
        <v>399</v>
      </c>
      <c r="T201" s="9" t="s">
        <v>376</v>
      </c>
      <c r="U201" s="6" t="s">
        <v>373</v>
      </c>
      <c r="V201" s="7" t="s">
        <v>399</v>
      </c>
      <c r="W201" s="9" t="s">
        <v>376</v>
      </c>
      <c r="X201" s="6" t="s">
        <v>373</v>
      </c>
      <c r="Y201" s="7" t="s">
        <v>399</v>
      </c>
      <c r="Z201" s="9" t="s">
        <v>376</v>
      </c>
    </row>
    <row r="202" spans="1:28" ht="30" customHeight="1" x14ac:dyDescent="0.25">
      <c r="A202" s="10" t="s">
        <v>29</v>
      </c>
      <c r="B202" s="10" t="s">
        <v>0</v>
      </c>
      <c r="C202" s="10" t="s">
        <v>30</v>
      </c>
      <c r="D202" s="22"/>
      <c r="E202" s="28"/>
      <c r="F202" s="11"/>
      <c r="G202" s="12"/>
      <c r="H202" s="13"/>
      <c r="I202" s="14"/>
      <c r="J202" s="15" t="s">
        <v>399</v>
      </c>
      <c r="K202" s="16"/>
      <c r="L202" s="14"/>
      <c r="M202" s="15" t="s">
        <v>399</v>
      </c>
      <c r="N202" s="16"/>
      <c r="O202" s="14"/>
      <c r="P202" s="15" t="s">
        <v>399</v>
      </c>
      <c r="Q202" s="16"/>
      <c r="R202" s="14"/>
      <c r="S202" s="15" t="s">
        <v>399</v>
      </c>
      <c r="T202" s="16"/>
      <c r="U202" s="14"/>
      <c r="V202" s="15" t="s">
        <v>399</v>
      </c>
      <c r="W202" s="16"/>
      <c r="X202" s="14"/>
      <c r="Y202" s="15" t="s">
        <v>399</v>
      </c>
      <c r="Z202" s="16"/>
    </row>
    <row r="203" spans="1:28" ht="30" customHeight="1" x14ac:dyDescent="0.25">
      <c r="A203" s="10" t="s">
        <v>86</v>
      </c>
      <c r="B203" s="10" t="s">
        <v>79</v>
      </c>
      <c r="C203" s="10" t="s">
        <v>19</v>
      </c>
      <c r="D203" s="22"/>
      <c r="E203" s="28"/>
      <c r="F203" s="14"/>
      <c r="G203" s="15"/>
      <c r="H203" s="17"/>
      <c r="I203" s="14"/>
      <c r="J203" s="15" t="s">
        <v>399</v>
      </c>
      <c r="K203" s="16"/>
      <c r="L203" s="14"/>
      <c r="M203" s="15" t="s">
        <v>399</v>
      </c>
      <c r="N203" s="16"/>
      <c r="O203" s="14"/>
      <c r="P203" s="15" t="s">
        <v>399</v>
      </c>
      <c r="Q203" s="16"/>
      <c r="R203" s="14"/>
      <c r="S203" s="15" t="s">
        <v>399</v>
      </c>
      <c r="T203" s="16"/>
      <c r="U203" s="14"/>
      <c r="V203" s="15" t="s">
        <v>399</v>
      </c>
      <c r="W203" s="16"/>
      <c r="X203" s="14"/>
      <c r="Y203" s="15" t="s">
        <v>399</v>
      </c>
      <c r="Z203" s="16"/>
    </row>
    <row r="204" spans="1:28" ht="30" customHeight="1" x14ac:dyDescent="0.25">
      <c r="A204" s="10" t="s">
        <v>116</v>
      </c>
      <c r="B204" s="10" t="s">
        <v>79</v>
      </c>
      <c r="C204" s="10" t="s">
        <v>30</v>
      </c>
      <c r="D204" s="22"/>
      <c r="E204" s="28"/>
      <c r="F204" s="14"/>
      <c r="G204" s="15"/>
      <c r="H204" s="17"/>
      <c r="I204" s="14"/>
      <c r="J204" s="15" t="s">
        <v>399</v>
      </c>
      <c r="K204" s="16"/>
      <c r="L204" s="14"/>
      <c r="M204" s="15" t="s">
        <v>399</v>
      </c>
      <c r="N204" s="16"/>
      <c r="O204" s="14"/>
      <c r="P204" s="15" t="s">
        <v>399</v>
      </c>
      <c r="Q204" s="16"/>
      <c r="R204" s="14"/>
      <c r="S204" s="15" t="s">
        <v>399</v>
      </c>
      <c r="T204" s="16"/>
      <c r="U204" s="14"/>
      <c r="V204" s="15" t="s">
        <v>399</v>
      </c>
      <c r="W204" s="16"/>
      <c r="X204" s="14"/>
      <c r="Y204" s="15" t="s">
        <v>399</v>
      </c>
      <c r="Z204" s="16"/>
    </row>
    <row r="205" spans="1:28" ht="30" customHeight="1" x14ac:dyDescent="0.25">
      <c r="A205" s="10" t="s">
        <v>139</v>
      </c>
      <c r="B205" s="10" t="s">
        <v>130</v>
      </c>
      <c r="C205" s="10" t="s">
        <v>47</v>
      </c>
      <c r="D205" s="22"/>
      <c r="E205" s="28"/>
      <c r="F205" s="14"/>
      <c r="G205" s="17"/>
      <c r="H205" s="17"/>
      <c r="I205" s="14"/>
      <c r="J205" s="17"/>
      <c r="K205" s="16"/>
      <c r="L205" s="14"/>
      <c r="M205" s="17"/>
      <c r="N205" s="16"/>
      <c r="O205" s="14"/>
      <c r="P205" s="17"/>
      <c r="Q205" s="16"/>
      <c r="R205" s="14"/>
      <c r="S205" s="17"/>
      <c r="T205" s="16"/>
      <c r="U205" s="14"/>
      <c r="V205" s="17"/>
      <c r="W205" s="16"/>
      <c r="X205" s="14"/>
      <c r="Y205" s="17"/>
      <c r="Z205" s="16"/>
    </row>
    <row r="206" spans="1:28" ht="30" customHeight="1" x14ac:dyDescent="0.25">
      <c r="A206" s="10" t="s">
        <v>151</v>
      </c>
      <c r="B206" s="10" t="s">
        <v>130</v>
      </c>
      <c r="C206" s="10" t="s">
        <v>66</v>
      </c>
      <c r="D206" s="22"/>
      <c r="E206" s="28"/>
      <c r="F206" s="14"/>
      <c r="G206" s="17"/>
      <c r="H206" s="17"/>
      <c r="I206" s="14"/>
      <c r="J206" s="17"/>
      <c r="K206" s="16"/>
      <c r="L206" s="14"/>
      <c r="M206" s="17"/>
      <c r="N206" s="16"/>
      <c r="O206" s="14"/>
      <c r="P206" s="17"/>
      <c r="Q206" s="16"/>
      <c r="R206" s="14"/>
      <c r="S206" s="17"/>
      <c r="T206" s="16"/>
      <c r="U206" s="14"/>
      <c r="V206" s="17"/>
      <c r="W206" s="16"/>
      <c r="X206" s="14"/>
      <c r="Y206" s="17"/>
      <c r="Z206" s="16"/>
    </row>
    <row r="207" spans="1:28" ht="30" customHeight="1" x14ac:dyDescent="0.25">
      <c r="A207" s="10" t="s">
        <v>171</v>
      </c>
      <c r="B207" s="10" t="s">
        <v>130</v>
      </c>
      <c r="C207" s="10" t="s">
        <v>76</v>
      </c>
      <c r="D207" s="22"/>
      <c r="E207" s="28"/>
      <c r="F207" s="14"/>
      <c r="G207" s="17"/>
      <c r="H207" s="17"/>
      <c r="I207" s="14"/>
      <c r="J207" s="17"/>
      <c r="K207" s="16"/>
      <c r="L207" s="14"/>
      <c r="M207" s="17"/>
      <c r="N207" s="16"/>
      <c r="O207" s="14"/>
      <c r="P207" s="17"/>
      <c r="Q207" s="16"/>
      <c r="R207" s="14"/>
      <c r="S207" s="17"/>
      <c r="T207" s="16"/>
      <c r="U207" s="14"/>
      <c r="V207" s="17"/>
      <c r="W207" s="16"/>
      <c r="X207" s="14"/>
      <c r="Y207" s="17"/>
      <c r="Z207" s="16"/>
    </row>
    <row r="208" spans="1:28" ht="30" customHeight="1" x14ac:dyDescent="0.25">
      <c r="A208" s="10" t="s">
        <v>251</v>
      </c>
      <c r="B208" s="10" t="s">
        <v>201</v>
      </c>
      <c r="C208" s="10" t="s">
        <v>78</v>
      </c>
      <c r="D208" s="22"/>
      <c r="E208" s="28"/>
      <c r="F208" s="14"/>
      <c r="G208" s="17"/>
      <c r="H208" s="17"/>
      <c r="I208" s="14"/>
      <c r="J208" s="17"/>
      <c r="K208" s="16"/>
      <c r="L208" s="14"/>
      <c r="M208" s="17"/>
      <c r="N208" s="16"/>
      <c r="O208" s="14"/>
      <c r="P208" s="17"/>
      <c r="Q208" s="16"/>
      <c r="R208" s="14"/>
      <c r="S208" s="17"/>
      <c r="T208" s="16"/>
      <c r="U208" s="14"/>
      <c r="V208" s="17"/>
      <c r="W208" s="16"/>
      <c r="X208" s="14"/>
      <c r="Y208" s="17"/>
      <c r="Z208" s="16"/>
    </row>
    <row r="209" spans="1:28" ht="30" customHeight="1" x14ac:dyDescent="0.25">
      <c r="A209" s="10" t="s">
        <v>252</v>
      </c>
      <c r="B209" s="10" t="s">
        <v>201</v>
      </c>
      <c r="C209" s="10" t="s">
        <v>8</v>
      </c>
      <c r="D209" s="22"/>
      <c r="E209" s="28"/>
      <c r="F209" s="14"/>
      <c r="G209" s="17"/>
      <c r="H209" s="17"/>
      <c r="I209" s="14"/>
      <c r="J209" s="17"/>
      <c r="K209" s="16"/>
      <c r="L209" s="14"/>
      <c r="M209" s="17"/>
      <c r="N209" s="16"/>
      <c r="O209" s="14"/>
      <c r="P209" s="17"/>
      <c r="Q209" s="16"/>
      <c r="R209" s="14"/>
      <c r="S209" s="17"/>
      <c r="T209" s="16"/>
      <c r="U209" s="14"/>
      <c r="V209" s="17"/>
      <c r="W209" s="16"/>
      <c r="X209" s="14"/>
      <c r="Y209" s="17"/>
      <c r="Z209" s="16"/>
    </row>
    <row r="210" spans="1:28" ht="30" customHeight="1" x14ac:dyDescent="0.25">
      <c r="A210" s="10" t="s">
        <v>254</v>
      </c>
      <c r="B210" s="10" t="s">
        <v>201</v>
      </c>
      <c r="C210" s="10" t="s">
        <v>32</v>
      </c>
      <c r="D210" s="22"/>
      <c r="E210" s="28"/>
      <c r="F210" s="14"/>
      <c r="G210" s="17"/>
      <c r="H210" s="17"/>
      <c r="I210" s="14"/>
      <c r="J210" s="17"/>
      <c r="K210" s="16"/>
      <c r="L210" s="14"/>
      <c r="M210" s="17"/>
      <c r="N210" s="16"/>
      <c r="O210" s="14"/>
      <c r="P210" s="17"/>
      <c r="Q210" s="16"/>
      <c r="R210" s="14"/>
      <c r="S210" s="17"/>
      <c r="T210" s="16"/>
      <c r="U210" s="14"/>
      <c r="V210" s="17"/>
      <c r="W210" s="16"/>
      <c r="X210" s="14"/>
      <c r="Y210" s="17"/>
      <c r="Z210" s="16"/>
    </row>
    <row r="211" spans="1:28" ht="30" customHeight="1" x14ac:dyDescent="0.25">
      <c r="A211" s="10" t="s">
        <v>275</v>
      </c>
      <c r="B211" s="10" t="s">
        <v>201</v>
      </c>
      <c r="C211" s="10" t="s">
        <v>62</v>
      </c>
      <c r="D211" s="22"/>
      <c r="E211" s="28"/>
      <c r="F211" s="14"/>
      <c r="G211" s="17"/>
      <c r="H211" s="17"/>
      <c r="I211" s="14"/>
      <c r="J211" s="17"/>
      <c r="K211" s="16"/>
      <c r="L211" s="14"/>
      <c r="M211" s="17"/>
      <c r="N211" s="16"/>
      <c r="O211" s="14"/>
      <c r="P211" s="17"/>
      <c r="Q211" s="16"/>
      <c r="R211" s="14"/>
      <c r="S211" s="17"/>
      <c r="T211" s="16"/>
      <c r="U211" s="14"/>
      <c r="V211" s="17"/>
      <c r="W211" s="16"/>
      <c r="X211" s="14"/>
      <c r="Y211" s="17"/>
      <c r="Z211" s="16"/>
    </row>
    <row r="212" spans="1:28" ht="30" customHeight="1" thickBot="1" x14ac:dyDescent="0.3">
      <c r="A212" s="29" t="s">
        <v>289</v>
      </c>
      <c r="B212" s="29" t="s">
        <v>201</v>
      </c>
      <c r="C212" s="29" t="s">
        <v>66</v>
      </c>
      <c r="D212" s="37"/>
      <c r="E212" s="28"/>
      <c r="F212" s="30"/>
      <c r="G212" s="19"/>
      <c r="H212" s="19"/>
      <c r="I212" s="30"/>
      <c r="J212" s="19"/>
      <c r="K212" s="31"/>
      <c r="L212" s="30"/>
      <c r="M212" s="19"/>
      <c r="N212" s="31"/>
      <c r="O212" s="30"/>
      <c r="P212" s="19"/>
      <c r="Q212" s="31"/>
      <c r="R212" s="30"/>
      <c r="S212" s="19"/>
      <c r="T212" s="31"/>
      <c r="U212" s="30"/>
      <c r="V212" s="19"/>
      <c r="W212" s="31"/>
      <c r="X212" s="30"/>
      <c r="Y212" s="19"/>
      <c r="Z212" s="31"/>
    </row>
    <row r="213" spans="1:28" ht="30" customHeight="1" thickTop="1" x14ac:dyDescent="0.25">
      <c r="A213" s="32" t="s">
        <v>4</v>
      </c>
      <c r="B213" s="32" t="s">
        <v>0</v>
      </c>
      <c r="C213" s="32" t="s">
        <v>5</v>
      </c>
      <c r="D213" s="38"/>
      <c r="E213" s="39" t="s">
        <v>373</v>
      </c>
      <c r="F213" s="34" t="str">
        <f>IF(SUM(F202:F212)=0,"",SUM(F202:F212))</f>
        <v/>
      </c>
      <c r="G213" s="35"/>
      <c r="H213" s="35"/>
      <c r="I213" s="34" t="str">
        <f>IF(SUM(I202:I212)=0,"",SUM(I202:I212))</f>
        <v/>
      </c>
      <c r="J213" s="35"/>
      <c r="K213" s="36"/>
      <c r="L213" s="34" t="str">
        <f>IF(SUM(L202:L212)=0,"",SUM(L202:L212))</f>
        <v/>
      </c>
      <c r="M213" s="35"/>
      <c r="N213" s="36"/>
      <c r="O213" s="34" t="str">
        <f>IF(SUM(O202:O212)=0,"",SUM(O202:O212))</f>
        <v/>
      </c>
      <c r="P213" s="35"/>
      <c r="Q213" s="36"/>
      <c r="R213" s="34" t="str">
        <f>IF(SUM(R202:R212)=0,"",SUM(R202:R212))</f>
        <v/>
      </c>
      <c r="S213" s="35"/>
      <c r="T213" s="36"/>
      <c r="U213" s="34" t="str">
        <f>IF(SUM(U202:U212)=0,"",SUM(U202:U212))</f>
        <v/>
      </c>
      <c r="V213" s="35"/>
      <c r="W213" s="36"/>
      <c r="X213" s="34" t="str">
        <f>IF(SUM(X202:X212)=0,"",SUM(X202:X212))</f>
        <v/>
      </c>
      <c r="Y213" s="35"/>
      <c r="Z213" s="36"/>
      <c r="AA213" s="4">
        <f>SUM(F213:Z213)</f>
        <v>0</v>
      </c>
    </row>
    <row r="214" spans="1:28" ht="30" customHeight="1" x14ac:dyDescent="0.25">
      <c r="A214" s="23" t="s">
        <v>96</v>
      </c>
      <c r="B214" s="23" t="s">
        <v>79</v>
      </c>
      <c r="C214" s="23" t="s">
        <v>19</v>
      </c>
      <c r="D214" s="25"/>
      <c r="E214" s="27" t="s">
        <v>376</v>
      </c>
      <c r="F214" s="14"/>
      <c r="G214" s="17"/>
      <c r="H214" s="17" t="str">
        <f>IF(SUM(H202:H204)=0,"",SUM(H202:H204))</f>
        <v/>
      </c>
      <c r="I214" s="14"/>
      <c r="J214" s="17"/>
      <c r="K214" s="17" t="str">
        <f>IF(SUM(K202:K204)=0,"",SUM(K202:K204))</f>
        <v/>
      </c>
      <c r="L214" s="14"/>
      <c r="M214" s="17"/>
      <c r="N214" s="17" t="str">
        <f>IF(SUM(N202:N204)=0,"",SUM(N202:N204))</f>
        <v/>
      </c>
      <c r="O214" s="14"/>
      <c r="P214" s="17"/>
      <c r="Q214" s="17" t="str">
        <f>IF(SUM(Q202:Q204)=0,"",SUM(Q202:Q204))</f>
        <v/>
      </c>
      <c r="R214" s="14"/>
      <c r="S214" s="17"/>
      <c r="T214" s="17" t="str">
        <f>IF(SUM(T202:T204)=0,"",SUM(T202:T204))</f>
        <v/>
      </c>
      <c r="U214" s="14"/>
      <c r="V214" s="17"/>
      <c r="W214" s="17" t="str">
        <f>IF(SUM(W202:W204)=0,"",SUM(W202:W204))</f>
        <v/>
      </c>
      <c r="X214" s="14"/>
      <c r="Y214" s="17"/>
      <c r="Z214" s="17" t="str">
        <f>IF(SUM(Z202:Z204)=0,"",SUM(Z202:Z204))</f>
        <v/>
      </c>
      <c r="AA214" s="4">
        <f>SUM(F214:Z214)</f>
        <v>0</v>
      </c>
      <c r="AB214" s="5">
        <f>INT(SUM(F214:Z214)/3)</f>
        <v>0</v>
      </c>
    </row>
    <row r="215" spans="1:28" ht="30" customHeight="1" thickBot="1" x14ac:dyDescent="0.3">
      <c r="A215" s="23" t="s">
        <v>98</v>
      </c>
      <c r="B215" s="23" t="s">
        <v>79</v>
      </c>
      <c r="C215" s="23" t="s">
        <v>76</v>
      </c>
      <c r="D215" s="26"/>
      <c r="E215" s="18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4"/>
    </row>
    <row r="216" spans="1:28" ht="30" customHeight="1" x14ac:dyDescent="0.25">
      <c r="A216" s="23" t="s">
        <v>110</v>
      </c>
      <c r="B216" s="23" t="s">
        <v>79</v>
      </c>
      <c r="C216" s="23" t="s">
        <v>30</v>
      </c>
      <c r="D216" s="26"/>
      <c r="E216" s="20"/>
      <c r="F216" s="72">
        <f>IF((AA213-AB214)&lt;0,0,AA213-AB214)</f>
        <v>0</v>
      </c>
      <c r="G216" s="73"/>
      <c r="H216" s="74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4"/>
    </row>
    <row r="217" spans="1:28" ht="30" customHeight="1" thickBot="1" x14ac:dyDescent="0.3">
      <c r="A217" s="23" t="s">
        <v>162</v>
      </c>
      <c r="B217" s="23" t="s">
        <v>130</v>
      </c>
      <c r="C217" s="23" t="s">
        <v>49</v>
      </c>
      <c r="D217" s="26"/>
      <c r="E217" s="20"/>
      <c r="F217" s="75"/>
      <c r="G217" s="76"/>
      <c r="H217" s="77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4"/>
    </row>
    <row r="218" spans="1:28" ht="30" customHeight="1" x14ac:dyDescent="0.25">
      <c r="A218" s="23" t="s">
        <v>167</v>
      </c>
      <c r="B218" s="23" t="s">
        <v>130</v>
      </c>
      <c r="C218" s="23" t="s">
        <v>37</v>
      </c>
      <c r="D218" s="26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8" ht="30" customHeight="1" x14ac:dyDescent="0.25">
      <c r="A219" s="23" t="s">
        <v>169</v>
      </c>
      <c r="B219" s="23" t="s">
        <v>130</v>
      </c>
      <c r="C219" s="23" t="s">
        <v>137</v>
      </c>
      <c r="D219" s="26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8" ht="30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8" ht="50.1" customHeight="1" x14ac:dyDescent="0.25">
      <c r="A221" s="81" t="s">
        <v>401</v>
      </c>
      <c r="B221" s="81"/>
      <c r="C221" s="81"/>
      <c r="D221" s="81" t="s">
        <v>470</v>
      </c>
      <c r="E221" s="81"/>
      <c r="F221" s="81"/>
      <c r="G221" s="81"/>
      <c r="H221" s="81"/>
      <c r="I221" s="81" t="s">
        <v>471</v>
      </c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8" ht="24.9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8" ht="24.95" customHeight="1" x14ac:dyDescent="0.25">
      <c r="A223" s="82" t="s">
        <v>346</v>
      </c>
      <c r="B223" s="83"/>
      <c r="C223" s="84"/>
      <c r="D223" s="93" t="s">
        <v>407</v>
      </c>
      <c r="E223" s="94"/>
      <c r="F223" s="92"/>
      <c r="G223" s="92"/>
      <c r="H223" s="92"/>
      <c r="I223" s="92" t="s">
        <v>393</v>
      </c>
      <c r="J223" s="92"/>
      <c r="K223" s="92"/>
      <c r="L223" s="92" t="s">
        <v>394</v>
      </c>
      <c r="M223" s="92"/>
      <c r="N223" s="92"/>
      <c r="O223" s="92" t="s">
        <v>395</v>
      </c>
      <c r="P223" s="92"/>
      <c r="Q223" s="92"/>
      <c r="R223" s="92" t="s">
        <v>396</v>
      </c>
      <c r="S223" s="92"/>
      <c r="T223" s="92"/>
      <c r="U223" s="92" t="s">
        <v>397</v>
      </c>
      <c r="V223" s="92"/>
      <c r="W223" s="92"/>
      <c r="X223" s="92" t="s">
        <v>398</v>
      </c>
      <c r="Y223" s="92"/>
      <c r="Z223" s="92"/>
    </row>
    <row r="224" spans="1:28" ht="24.95" customHeight="1" x14ac:dyDescent="0.25">
      <c r="A224" s="85"/>
      <c r="B224" s="86"/>
      <c r="C224" s="87"/>
      <c r="D224" s="95"/>
      <c r="E224" s="96"/>
      <c r="F224" s="6"/>
      <c r="G224" s="7"/>
      <c r="H224" s="8"/>
      <c r="I224" s="6" t="s">
        <v>373</v>
      </c>
      <c r="J224" s="7" t="s">
        <v>399</v>
      </c>
      <c r="K224" s="9" t="s">
        <v>376</v>
      </c>
      <c r="L224" s="6" t="s">
        <v>373</v>
      </c>
      <c r="M224" s="7" t="s">
        <v>399</v>
      </c>
      <c r="N224" s="9" t="s">
        <v>376</v>
      </c>
      <c r="O224" s="6" t="s">
        <v>373</v>
      </c>
      <c r="P224" s="7" t="s">
        <v>399</v>
      </c>
      <c r="Q224" s="9" t="s">
        <v>376</v>
      </c>
      <c r="R224" s="6" t="s">
        <v>373</v>
      </c>
      <c r="S224" s="7" t="s">
        <v>399</v>
      </c>
      <c r="T224" s="9" t="s">
        <v>376</v>
      </c>
      <c r="U224" s="6" t="s">
        <v>373</v>
      </c>
      <c r="V224" s="7" t="s">
        <v>399</v>
      </c>
      <c r="W224" s="9" t="s">
        <v>376</v>
      </c>
      <c r="X224" s="6" t="s">
        <v>373</v>
      </c>
      <c r="Y224" s="7" t="s">
        <v>399</v>
      </c>
      <c r="Z224" s="9" t="s">
        <v>376</v>
      </c>
    </row>
    <row r="225" spans="1:28" ht="30" customHeight="1" x14ac:dyDescent="0.25">
      <c r="A225" s="10" t="s">
        <v>10</v>
      </c>
      <c r="B225" s="10" t="s">
        <v>0</v>
      </c>
      <c r="C225" s="10" t="s">
        <v>11</v>
      </c>
      <c r="D225" s="10"/>
      <c r="E225" s="28"/>
      <c r="F225" s="11"/>
      <c r="G225" s="12"/>
      <c r="H225" s="13"/>
      <c r="I225" s="14"/>
      <c r="J225" s="15" t="s">
        <v>399</v>
      </c>
      <c r="K225" s="16"/>
      <c r="L225" s="14"/>
      <c r="M225" s="15" t="s">
        <v>399</v>
      </c>
      <c r="N225" s="16"/>
      <c r="O225" s="14"/>
      <c r="P225" s="15" t="s">
        <v>399</v>
      </c>
      <c r="Q225" s="16"/>
      <c r="R225" s="14"/>
      <c r="S225" s="15" t="s">
        <v>399</v>
      </c>
      <c r="T225" s="16"/>
      <c r="U225" s="14"/>
      <c r="V225" s="15" t="s">
        <v>399</v>
      </c>
      <c r="W225" s="16"/>
      <c r="X225" s="14"/>
      <c r="Y225" s="15" t="s">
        <v>399</v>
      </c>
      <c r="Z225" s="16"/>
    </row>
    <row r="226" spans="1:28" ht="30" customHeight="1" x14ac:dyDescent="0.25">
      <c r="A226" s="10" t="s">
        <v>108</v>
      </c>
      <c r="B226" s="10" t="s">
        <v>79</v>
      </c>
      <c r="C226" s="10" t="s">
        <v>76</v>
      </c>
      <c r="D226" s="10"/>
      <c r="E226" s="28"/>
      <c r="F226" s="14"/>
      <c r="G226" s="15"/>
      <c r="H226" s="17"/>
      <c r="I226" s="14"/>
      <c r="J226" s="15" t="s">
        <v>399</v>
      </c>
      <c r="K226" s="16"/>
      <c r="L226" s="14"/>
      <c r="M226" s="15" t="s">
        <v>399</v>
      </c>
      <c r="N226" s="16"/>
      <c r="O226" s="14"/>
      <c r="P226" s="15" t="s">
        <v>399</v>
      </c>
      <c r="Q226" s="16"/>
      <c r="R226" s="14"/>
      <c r="S226" s="15" t="s">
        <v>399</v>
      </c>
      <c r="T226" s="16"/>
      <c r="U226" s="14"/>
      <c r="V226" s="15" t="s">
        <v>399</v>
      </c>
      <c r="W226" s="16"/>
      <c r="X226" s="14"/>
      <c r="Y226" s="15" t="s">
        <v>399</v>
      </c>
      <c r="Z226" s="16"/>
    </row>
    <row r="227" spans="1:28" ht="30" customHeight="1" x14ac:dyDescent="0.25">
      <c r="A227" s="10" t="s">
        <v>128</v>
      </c>
      <c r="B227" s="10" t="s">
        <v>79</v>
      </c>
      <c r="C227" s="10" t="s">
        <v>68</v>
      </c>
      <c r="D227" s="10"/>
      <c r="E227" s="28"/>
      <c r="F227" s="14"/>
      <c r="G227" s="15"/>
      <c r="H227" s="17"/>
      <c r="I227" s="14"/>
      <c r="J227" s="15" t="s">
        <v>399</v>
      </c>
      <c r="K227" s="16"/>
      <c r="L227" s="14"/>
      <c r="M227" s="15" t="s">
        <v>399</v>
      </c>
      <c r="N227" s="16"/>
      <c r="O227" s="14"/>
      <c r="P227" s="15" t="s">
        <v>399</v>
      </c>
      <c r="Q227" s="16"/>
      <c r="R227" s="14"/>
      <c r="S227" s="15" t="s">
        <v>399</v>
      </c>
      <c r="T227" s="16"/>
      <c r="U227" s="14"/>
      <c r="V227" s="15" t="s">
        <v>399</v>
      </c>
      <c r="W227" s="16"/>
      <c r="X227" s="14"/>
      <c r="Y227" s="15" t="s">
        <v>399</v>
      </c>
      <c r="Z227" s="16"/>
    </row>
    <row r="228" spans="1:28" ht="30" customHeight="1" x14ac:dyDescent="0.25">
      <c r="A228" s="10" t="s">
        <v>157</v>
      </c>
      <c r="B228" s="10" t="s">
        <v>130</v>
      </c>
      <c r="C228" s="10" t="s">
        <v>52</v>
      </c>
      <c r="D228" s="10"/>
      <c r="E228" s="28"/>
      <c r="F228" s="14"/>
      <c r="G228" s="17"/>
      <c r="H228" s="17"/>
      <c r="I228" s="14"/>
      <c r="J228" s="17"/>
      <c r="K228" s="16"/>
      <c r="L228" s="14"/>
      <c r="M228" s="17"/>
      <c r="N228" s="16"/>
      <c r="O228" s="14"/>
      <c r="P228" s="17"/>
      <c r="Q228" s="16"/>
      <c r="R228" s="14"/>
      <c r="S228" s="17"/>
      <c r="T228" s="16"/>
      <c r="U228" s="14"/>
      <c r="V228" s="17"/>
      <c r="W228" s="16"/>
      <c r="X228" s="14"/>
      <c r="Y228" s="17"/>
      <c r="Z228" s="16"/>
    </row>
    <row r="229" spans="1:28" ht="30" customHeight="1" x14ac:dyDescent="0.25">
      <c r="A229" s="10" t="s">
        <v>170</v>
      </c>
      <c r="B229" s="10" t="s">
        <v>130</v>
      </c>
      <c r="C229" s="10" t="s">
        <v>62</v>
      </c>
      <c r="D229" s="10"/>
      <c r="E229" s="28"/>
      <c r="F229" s="14"/>
      <c r="G229" s="17"/>
      <c r="H229" s="17"/>
      <c r="I229" s="14"/>
      <c r="J229" s="17"/>
      <c r="K229" s="16"/>
      <c r="L229" s="14"/>
      <c r="M229" s="17"/>
      <c r="N229" s="16"/>
      <c r="O229" s="14"/>
      <c r="P229" s="17"/>
      <c r="Q229" s="16"/>
      <c r="R229" s="14"/>
      <c r="S229" s="17"/>
      <c r="T229" s="16"/>
      <c r="U229" s="14"/>
      <c r="V229" s="17"/>
      <c r="W229" s="16"/>
      <c r="X229" s="14"/>
      <c r="Y229" s="17"/>
      <c r="Z229" s="16"/>
    </row>
    <row r="230" spans="1:28" ht="30" customHeight="1" x14ac:dyDescent="0.25">
      <c r="A230" s="10" t="s">
        <v>196</v>
      </c>
      <c r="B230" s="10" t="s">
        <v>130</v>
      </c>
      <c r="C230" s="10" t="s">
        <v>60</v>
      </c>
      <c r="D230" s="10"/>
      <c r="E230" s="28"/>
      <c r="F230" s="14"/>
      <c r="G230" s="17"/>
      <c r="H230" s="17"/>
      <c r="I230" s="14"/>
      <c r="J230" s="17"/>
      <c r="K230" s="16"/>
      <c r="L230" s="14"/>
      <c r="M230" s="17"/>
      <c r="N230" s="16"/>
      <c r="O230" s="14"/>
      <c r="P230" s="17"/>
      <c r="Q230" s="16"/>
      <c r="R230" s="14"/>
      <c r="S230" s="17"/>
      <c r="T230" s="16"/>
      <c r="U230" s="14"/>
      <c r="V230" s="17"/>
      <c r="W230" s="16"/>
      <c r="X230" s="14"/>
      <c r="Y230" s="17"/>
      <c r="Z230" s="16"/>
    </row>
    <row r="231" spans="1:28" ht="30" customHeight="1" x14ac:dyDescent="0.25">
      <c r="A231" s="10" t="s">
        <v>224</v>
      </c>
      <c r="B231" s="10" t="s">
        <v>201</v>
      </c>
      <c r="C231" s="10" t="s">
        <v>76</v>
      </c>
      <c r="D231" s="10"/>
      <c r="E231" s="28"/>
      <c r="F231" s="14"/>
      <c r="G231" s="17"/>
      <c r="H231" s="17"/>
      <c r="I231" s="14"/>
      <c r="J231" s="17"/>
      <c r="K231" s="16"/>
      <c r="L231" s="14"/>
      <c r="M231" s="17"/>
      <c r="N231" s="16"/>
      <c r="O231" s="14"/>
      <c r="P231" s="17"/>
      <c r="Q231" s="16"/>
      <c r="R231" s="14"/>
      <c r="S231" s="17"/>
      <c r="T231" s="16"/>
      <c r="U231" s="14"/>
      <c r="V231" s="17"/>
      <c r="W231" s="16"/>
      <c r="X231" s="14"/>
      <c r="Y231" s="17"/>
      <c r="Z231" s="16"/>
    </row>
    <row r="232" spans="1:28" ht="30" customHeight="1" x14ac:dyDescent="0.25">
      <c r="A232" s="10" t="s">
        <v>232</v>
      </c>
      <c r="B232" s="10" t="s">
        <v>201</v>
      </c>
      <c r="C232" s="10" t="s">
        <v>190</v>
      </c>
      <c r="D232" s="10"/>
      <c r="E232" s="28"/>
      <c r="F232" s="14"/>
      <c r="G232" s="17"/>
      <c r="H232" s="17"/>
      <c r="I232" s="14"/>
      <c r="J232" s="17"/>
      <c r="K232" s="16"/>
      <c r="L232" s="14"/>
      <c r="M232" s="17"/>
      <c r="N232" s="16"/>
      <c r="O232" s="14"/>
      <c r="P232" s="17"/>
      <c r="Q232" s="16"/>
      <c r="R232" s="14"/>
      <c r="S232" s="17"/>
      <c r="T232" s="16"/>
      <c r="U232" s="14"/>
      <c r="V232" s="17"/>
      <c r="W232" s="16"/>
      <c r="X232" s="14"/>
      <c r="Y232" s="17"/>
      <c r="Z232" s="16"/>
    </row>
    <row r="233" spans="1:28" ht="30" customHeight="1" x14ac:dyDescent="0.25">
      <c r="A233" s="10" t="s">
        <v>233</v>
      </c>
      <c r="B233" s="10" t="s">
        <v>201</v>
      </c>
      <c r="C233" s="10" t="s">
        <v>76</v>
      </c>
      <c r="D233" s="10"/>
      <c r="E233" s="28"/>
      <c r="F233" s="14"/>
      <c r="G233" s="17"/>
      <c r="H233" s="17"/>
      <c r="I233" s="14"/>
      <c r="J233" s="17"/>
      <c r="K233" s="16"/>
      <c r="L233" s="14"/>
      <c r="M233" s="17"/>
      <c r="N233" s="16"/>
      <c r="O233" s="14"/>
      <c r="P233" s="17"/>
      <c r="Q233" s="16"/>
      <c r="R233" s="14"/>
      <c r="S233" s="17"/>
      <c r="T233" s="16"/>
      <c r="U233" s="14"/>
      <c r="V233" s="17"/>
      <c r="W233" s="16"/>
      <c r="X233" s="14"/>
      <c r="Y233" s="17"/>
      <c r="Z233" s="16"/>
    </row>
    <row r="234" spans="1:28" ht="30" customHeight="1" x14ac:dyDescent="0.25">
      <c r="A234" s="10" t="s">
        <v>234</v>
      </c>
      <c r="B234" s="10" t="s">
        <v>201</v>
      </c>
      <c r="C234" s="10" t="s">
        <v>22</v>
      </c>
      <c r="D234" s="10"/>
      <c r="E234" s="28"/>
      <c r="F234" s="14"/>
      <c r="G234" s="17"/>
      <c r="H234" s="17"/>
      <c r="I234" s="14"/>
      <c r="J234" s="17"/>
      <c r="K234" s="16"/>
      <c r="L234" s="14"/>
      <c r="M234" s="17"/>
      <c r="N234" s="16"/>
      <c r="O234" s="14"/>
      <c r="P234" s="17"/>
      <c r="Q234" s="16"/>
      <c r="R234" s="14"/>
      <c r="S234" s="17"/>
      <c r="T234" s="16"/>
      <c r="U234" s="14"/>
      <c r="V234" s="17"/>
      <c r="W234" s="16"/>
      <c r="X234" s="14"/>
      <c r="Y234" s="17"/>
      <c r="Z234" s="16"/>
    </row>
    <row r="235" spans="1:28" ht="30" customHeight="1" thickBot="1" x14ac:dyDescent="0.3">
      <c r="A235" s="29" t="s">
        <v>302</v>
      </c>
      <c r="B235" s="29" t="s">
        <v>201</v>
      </c>
      <c r="C235" s="29" t="s">
        <v>266</v>
      </c>
      <c r="D235" s="29"/>
      <c r="E235" s="28"/>
      <c r="F235" s="30"/>
      <c r="G235" s="19"/>
      <c r="H235" s="19"/>
      <c r="I235" s="30"/>
      <c r="J235" s="19"/>
      <c r="K235" s="31"/>
      <c r="L235" s="30"/>
      <c r="M235" s="19"/>
      <c r="N235" s="31"/>
      <c r="O235" s="30"/>
      <c r="P235" s="19"/>
      <c r="Q235" s="31"/>
      <c r="R235" s="30"/>
      <c r="S235" s="19"/>
      <c r="T235" s="31"/>
      <c r="U235" s="30"/>
      <c r="V235" s="19"/>
      <c r="W235" s="31"/>
      <c r="X235" s="30"/>
      <c r="Y235" s="19"/>
      <c r="Z235" s="31"/>
    </row>
    <row r="236" spans="1:28" ht="30" customHeight="1" thickTop="1" x14ac:dyDescent="0.25">
      <c r="A236" s="32" t="s">
        <v>16</v>
      </c>
      <c r="B236" s="32" t="s">
        <v>0</v>
      </c>
      <c r="C236" s="32" t="s">
        <v>17</v>
      </c>
      <c r="D236" s="32"/>
      <c r="E236" s="33" t="s">
        <v>373</v>
      </c>
      <c r="F236" s="34" t="str">
        <f>IF(SUM(F225:F235)=0,"",SUM(F225:F235))</f>
        <v/>
      </c>
      <c r="G236" s="35"/>
      <c r="H236" s="35"/>
      <c r="I236" s="34" t="str">
        <f>IF(SUM(I225:I235)=0,"",SUM(I225:I235))</f>
        <v/>
      </c>
      <c r="J236" s="35"/>
      <c r="K236" s="36"/>
      <c r="L236" s="34" t="str">
        <f>IF(SUM(L225:L235)=0,"",SUM(L225:L235))</f>
        <v/>
      </c>
      <c r="M236" s="35"/>
      <c r="N236" s="36"/>
      <c r="O236" s="34" t="str">
        <f>IF(SUM(O225:O235)=0,"",SUM(O225:O235))</f>
        <v/>
      </c>
      <c r="P236" s="35"/>
      <c r="Q236" s="36"/>
      <c r="R236" s="34" t="str">
        <f>IF(SUM(R225:R235)=0,"",SUM(R225:R235))</f>
        <v/>
      </c>
      <c r="S236" s="35"/>
      <c r="T236" s="36"/>
      <c r="U236" s="34" t="str">
        <f>IF(SUM(U225:U235)=0,"",SUM(U225:U235))</f>
        <v/>
      </c>
      <c r="V236" s="35"/>
      <c r="W236" s="36"/>
      <c r="X236" s="34" t="str">
        <f>IF(SUM(X225:X235)=0,"",SUM(X225:X235))</f>
        <v/>
      </c>
      <c r="Y236" s="35"/>
      <c r="Z236" s="36"/>
      <c r="AA236" s="4">
        <f>SUM(F236:Z236)</f>
        <v>0</v>
      </c>
    </row>
    <row r="237" spans="1:28" ht="30" customHeight="1" x14ac:dyDescent="0.25">
      <c r="A237" s="23" t="s">
        <v>84</v>
      </c>
      <c r="B237" s="23" t="s">
        <v>79</v>
      </c>
      <c r="C237" s="23" t="s">
        <v>64</v>
      </c>
      <c r="D237" s="23"/>
      <c r="E237" s="24" t="s">
        <v>376</v>
      </c>
      <c r="F237" s="14"/>
      <c r="G237" s="17"/>
      <c r="H237" s="17" t="str">
        <f>IF(SUM(H225:H227)=0,"",SUM(H225:H227))</f>
        <v/>
      </c>
      <c r="I237" s="14"/>
      <c r="J237" s="17"/>
      <c r="K237" s="17" t="str">
        <f>IF(SUM(K225:K227)=0,"",SUM(K225:K227))</f>
        <v/>
      </c>
      <c r="L237" s="14"/>
      <c r="M237" s="17"/>
      <c r="N237" s="17" t="str">
        <f>IF(SUM(N225:N227)=0,"",SUM(N225:N227))</f>
        <v/>
      </c>
      <c r="O237" s="14"/>
      <c r="P237" s="17"/>
      <c r="Q237" s="17" t="str">
        <f>IF(SUM(Q225:Q227)=0,"",SUM(Q225:Q227))</f>
        <v/>
      </c>
      <c r="R237" s="14"/>
      <c r="S237" s="17"/>
      <c r="T237" s="17" t="str">
        <f>IF(SUM(T225:T227)=0,"",SUM(T225:T227))</f>
        <v/>
      </c>
      <c r="U237" s="14"/>
      <c r="V237" s="17"/>
      <c r="W237" s="17" t="str">
        <f>IF(SUM(W225:W227)=0,"",SUM(W225:W227))</f>
        <v/>
      </c>
      <c r="X237" s="14"/>
      <c r="Y237" s="17"/>
      <c r="Z237" s="17" t="str">
        <f>IF(SUM(Z225:Z227)=0,"",SUM(Z225:Z227))</f>
        <v/>
      </c>
      <c r="AA237" s="4">
        <f>SUM(F237:Z237)</f>
        <v>0</v>
      </c>
      <c r="AB237" s="5">
        <f>INT(SUM(F237:Z237)/3)</f>
        <v>0</v>
      </c>
    </row>
    <row r="238" spans="1:28" ht="30" customHeight="1" thickBot="1" x14ac:dyDescent="0.3">
      <c r="A238" s="23" t="s">
        <v>126</v>
      </c>
      <c r="B238" s="23" t="s">
        <v>79</v>
      </c>
      <c r="C238" s="23" t="s">
        <v>22</v>
      </c>
      <c r="D238" s="23"/>
      <c r="E238" s="18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4"/>
    </row>
    <row r="239" spans="1:28" ht="30" customHeight="1" x14ac:dyDescent="0.25">
      <c r="A239" s="23" t="s">
        <v>205</v>
      </c>
      <c r="B239" s="23" t="s">
        <v>201</v>
      </c>
      <c r="C239" s="23" t="s">
        <v>206</v>
      </c>
      <c r="D239" s="23"/>
      <c r="E239" s="20"/>
      <c r="F239" s="72">
        <f>IF((AA236-AB237)&lt;0,0,AA236-AB237)</f>
        <v>0</v>
      </c>
      <c r="G239" s="73"/>
      <c r="H239" s="74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4"/>
    </row>
    <row r="240" spans="1:28" ht="30" customHeight="1" thickBot="1" x14ac:dyDescent="0.3">
      <c r="A240" s="23" t="s">
        <v>207</v>
      </c>
      <c r="B240" s="23" t="s">
        <v>201</v>
      </c>
      <c r="C240" s="23" t="s">
        <v>145</v>
      </c>
      <c r="D240" s="23"/>
      <c r="E240" s="20"/>
      <c r="F240" s="75"/>
      <c r="G240" s="76"/>
      <c r="H240" s="77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4"/>
    </row>
    <row r="241" spans="1:26" ht="30" customHeight="1" x14ac:dyDescent="0.25">
      <c r="A241" s="23" t="s">
        <v>294</v>
      </c>
      <c r="B241" s="23" t="s">
        <v>201</v>
      </c>
      <c r="C241" s="23" t="s">
        <v>5</v>
      </c>
      <c r="D241" s="23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30" customHeight="1" x14ac:dyDescent="0.25">
      <c r="A242" s="23" t="s">
        <v>301</v>
      </c>
      <c r="B242" s="23" t="s">
        <v>201</v>
      </c>
      <c r="C242" s="23" t="s">
        <v>2</v>
      </c>
      <c r="D242" s="23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50.1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.95" customHeight="1" x14ac:dyDescent="0.25">
      <c r="A244" s="82" t="s">
        <v>336</v>
      </c>
      <c r="B244" s="83"/>
      <c r="C244" s="84"/>
      <c r="D244" s="93" t="s">
        <v>408</v>
      </c>
      <c r="E244" s="94"/>
      <c r="F244" s="92"/>
      <c r="G244" s="92"/>
      <c r="H244" s="92"/>
      <c r="I244" s="92" t="s">
        <v>393</v>
      </c>
      <c r="J244" s="92"/>
      <c r="K244" s="92"/>
      <c r="L244" s="92" t="s">
        <v>394</v>
      </c>
      <c r="M244" s="92"/>
      <c r="N244" s="92"/>
      <c r="O244" s="92" t="s">
        <v>395</v>
      </c>
      <c r="P244" s="92"/>
      <c r="Q244" s="92"/>
      <c r="R244" s="92" t="s">
        <v>396</v>
      </c>
      <c r="S244" s="92"/>
      <c r="T244" s="92"/>
      <c r="U244" s="92" t="s">
        <v>397</v>
      </c>
      <c r="V244" s="92"/>
      <c r="W244" s="92"/>
      <c r="X244" s="92" t="s">
        <v>398</v>
      </c>
      <c r="Y244" s="92"/>
      <c r="Z244" s="92"/>
    </row>
    <row r="245" spans="1:26" ht="24.95" customHeight="1" x14ac:dyDescent="0.25">
      <c r="A245" s="85"/>
      <c r="B245" s="86"/>
      <c r="C245" s="87"/>
      <c r="D245" s="95"/>
      <c r="E245" s="96"/>
      <c r="F245" s="6"/>
      <c r="G245" s="7"/>
      <c r="H245" s="8"/>
      <c r="I245" s="6" t="s">
        <v>373</v>
      </c>
      <c r="J245" s="7" t="s">
        <v>399</v>
      </c>
      <c r="K245" s="9" t="s">
        <v>376</v>
      </c>
      <c r="L245" s="6" t="s">
        <v>373</v>
      </c>
      <c r="M245" s="7" t="s">
        <v>399</v>
      </c>
      <c r="N245" s="9" t="s">
        <v>376</v>
      </c>
      <c r="O245" s="6" t="s">
        <v>373</v>
      </c>
      <c r="P245" s="7" t="s">
        <v>399</v>
      </c>
      <c r="Q245" s="9" t="s">
        <v>376</v>
      </c>
      <c r="R245" s="6" t="s">
        <v>373</v>
      </c>
      <c r="S245" s="7" t="s">
        <v>399</v>
      </c>
      <c r="T245" s="9" t="s">
        <v>376</v>
      </c>
      <c r="U245" s="6" t="s">
        <v>373</v>
      </c>
      <c r="V245" s="7" t="s">
        <v>399</v>
      </c>
      <c r="W245" s="9" t="s">
        <v>376</v>
      </c>
      <c r="X245" s="6" t="s">
        <v>373</v>
      </c>
      <c r="Y245" s="7" t="s">
        <v>399</v>
      </c>
      <c r="Z245" s="9" t="s">
        <v>376</v>
      </c>
    </row>
    <row r="246" spans="1:26" ht="30" customHeight="1" x14ac:dyDescent="0.25">
      <c r="A246" s="10" t="s">
        <v>21</v>
      </c>
      <c r="B246" s="10" t="s">
        <v>0</v>
      </c>
      <c r="C246" s="10" t="s">
        <v>22</v>
      </c>
      <c r="D246" s="22"/>
      <c r="E246" s="28"/>
      <c r="F246" s="11"/>
      <c r="G246" s="12"/>
      <c r="H246" s="13"/>
      <c r="I246" s="14"/>
      <c r="J246" s="15" t="s">
        <v>399</v>
      </c>
      <c r="K246" s="16"/>
      <c r="L246" s="14"/>
      <c r="M246" s="15" t="s">
        <v>399</v>
      </c>
      <c r="N246" s="16"/>
      <c r="O246" s="14"/>
      <c r="P246" s="15" t="s">
        <v>399</v>
      </c>
      <c r="Q246" s="16"/>
      <c r="R246" s="14"/>
      <c r="S246" s="15" t="s">
        <v>399</v>
      </c>
      <c r="T246" s="16"/>
      <c r="U246" s="14"/>
      <c r="V246" s="15" t="s">
        <v>399</v>
      </c>
      <c r="W246" s="16"/>
      <c r="X246" s="14"/>
      <c r="Y246" s="15" t="s">
        <v>399</v>
      </c>
      <c r="Z246" s="16"/>
    </row>
    <row r="247" spans="1:26" ht="30" customHeight="1" x14ac:dyDescent="0.25">
      <c r="A247" s="10" t="s">
        <v>124</v>
      </c>
      <c r="B247" s="10" t="s">
        <v>79</v>
      </c>
      <c r="C247" s="10" t="s">
        <v>49</v>
      </c>
      <c r="D247" s="22"/>
      <c r="E247" s="28"/>
      <c r="F247" s="14"/>
      <c r="G247" s="15"/>
      <c r="H247" s="17"/>
      <c r="I247" s="14"/>
      <c r="J247" s="15" t="s">
        <v>399</v>
      </c>
      <c r="K247" s="16"/>
      <c r="L247" s="14"/>
      <c r="M247" s="15" t="s">
        <v>399</v>
      </c>
      <c r="N247" s="16"/>
      <c r="O247" s="14"/>
      <c r="P247" s="15" t="s">
        <v>399</v>
      </c>
      <c r="Q247" s="16"/>
      <c r="R247" s="14"/>
      <c r="S247" s="15" t="s">
        <v>399</v>
      </c>
      <c r="T247" s="16"/>
      <c r="U247" s="14"/>
      <c r="V247" s="15" t="s">
        <v>399</v>
      </c>
      <c r="W247" s="16"/>
      <c r="X247" s="14"/>
      <c r="Y247" s="15" t="s">
        <v>399</v>
      </c>
      <c r="Z247" s="16"/>
    </row>
    <row r="248" spans="1:26" ht="30" customHeight="1" x14ac:dyDescent="0.25">
      <c r="A248" s="10" t="s">
        <v>115</v>
      </c>
      <c r="B248" s="10" t="s">
        <v>79</v>
      </c>
      <c r="C248" s="10" t="s">
        <v>39</v>
      </c>
      <c r="D248" s="22"/>
      <c r="E248" s="28"/>
      <c r="F248" s="14"/>
      <c r="G248" s="15"/>
      <c r="H248" s="17"/>
      <c r="I248" s="14"/>
      <c r="J248" s="15" t="s">
        <v>399</v>
      </c>
      <c r="K248" s="16"/>
      <c r="L248" s="14"/>
      <c r="M248" s="15" t="s">
        <v>399</v>
      </c>
      <c r="N248" s="16"/>
      <c r="O248" s="14"/>
      <c r="P248" s="15" t="s">
        <v>399</v>
      </c>
      <c r="Q248" s="16"/>
      <c r="R248" s="14"/>
      <c r="S248" s="15" t="s">
        <v>399</v>
      </c>
      <c r="T248" s="16"/>
      <c r="U248" s="14"/>
      <c r="V248" s="15" t="s">
        <v>399</v>
      </c>
      <c r="W248" s="16"/>
      <c r="X248" s="14"/>
      <c r="Y248" s="15" t="s">
        <v>399</v>
      </c>
      <c r="Z248" s="16"/>
    </row>
    <row r="249" spans="1:26" ht="30" customHeight="1" x14ac:dyDescent="0.25">
      <c r="A249" s="10" t="s">
        <v>131</v>
      </c>
      <c r="B249" s="10" t="s">
        <v>130</v>
      </c>
      <c r="C249" s="10" t="s">
        <v>44</v>
      </c>
      <c r="D249" s="22"/>
      <c r="E249" s="28"/>
      <c r="F249" s="14"/>
      <c r="G249" s="17"/>
      <c r="H249" s="17"/>
      <c r="I249" s="14"/>
      <c r="J249" s="17"/>
      <c r="K249" s="16"/>
      <c r="L249" s="14"/>
      <c r="M249" s="17"/>
      <c r="N249" s="16"/>
      <c r="O249" s="14"/>
      <c r="P249" s="17"/>
      <c r="Q249" s="16"/>
      <c r="R249" s="14"/>
      <c r="S249" s="17"/>
      <c r="T249" s="16"/>
      <c r="U249" s="14"/>
      <c r="V249" s="17"/>
      <c r="W249" s="16"/>
      <c r="X249" s="14"/>
      <c r="Y249" s="17"/>
      <c r="Z249" s="16"/>
    </row>
    <row r="250" spans="1:26" ht="30" customHeight="1" x14ac:dyDescent="0.25">
      <c r="A250" s="10" t="s">
        <v>160</v>
      </c>
      <c r="B250" s="10" t="s">
        <v>130</v>
      </c>
      <c r="C250" s="10" t="s">
        <v>66</v>
      </c>
      <c r="D250" s="22"/>
      <c r="E250" s="28"/>
      <c r="F250" s="14"/>
      <c r="G250" s="17"/>
      <c r="H250" s="17"/>
      <c r="I250" s="14"/>
      <c r="J250" s="17"/>
      <c r="K250" s="16"/>
      <c r="L250" s="14"/>
      <c r="M250" s="17"/>
      <c r="N250" s="16"/>
      <c r="O250" s="14"/>
      <c r="P250" s="17"/>
      <c r="Q250" s="16"/>
      <c r="R250" s="14"/>
      <c r="S250" s="17"/>
      <c r="T250" s="16"/>
      <c r="U250" s="14"/>
      <c r="V250" s="17"/>
      <c r="W250" s="16"/>
      <c r="X250" s="14"/>
      <c r="Y250" s="17"/>
      <c r="Z250" s="16"/>
    </row>
    <row r="251" spans="1:26" ht="30" customHeight="1" x14ac:dyDescent="0.25">
      <c r="A251" s="10" t="s">
        <v>200</v>
      </c>
      <c r="B251" s="10" t="s">
        <v>130</v>
      </c>
      <c r="C251" s="10" t="s">
        <v>52</v>
      </c>
      <c r="D251" s="22"/>
      <c r="E251" s="28"/>
      <c r="F251" s="14"/>
      <c r="G251" s="17"/>
      <c r="H251" s="17"/>
      <c r="I251" s="14"/>
      <c r="J251" s="17"/>
      <c r="K251" s="16"/>
      <c r="L251" s="14"/>
      <c r="M251" s="17"/>
      <c r="N251" s="16"/>
      <c r="O251" s="14"/>
      <c r="P251" s="17"/>
      <c r="Q251" s="16"/>
      <c r="R251" s="14"/>
      <c r="S251" s="17"/>
      <c r="T251" s="16"/>
      <c r="U251" s="14"/>
      <c r="V251" s="17"/>
      <c r="W251" s="16"/>
      <c r="X251" s="14"/>
      <c r="Y251" s="17"/>
      <c r="Z251" s="16"/>
    </row>
    <row r="252" spans="1:26" ht="30" customHeight="1" x14ac:dyDescent="0.25">
      <c r="A252" s="10" t="s">
        <v>209</v>
      </c>
      <c r="B252" s="10" t="s">
        <v>201</v>
      </c>
      <c r="C252" s="10" t="s">
        <v>39</v>
      </c>
      <c r="D252" s="22"/>
      <c r="E252" s="28"/>
      <c r="F252" s="14"/>
      <c r="G252" s="17"/>
      <c r="H252" s="17"/>
      <c r="I252" s="14"/>
      <c r="J252" s="17"/>
      <c r="K252" s="16"/>
      <c r="L252" s="14"/>
      <c r="M252" s="17"/>
      <c r="N252" s="16"/>
      <c r="O252" s="14"/>
      <c r="P252" s="17"/>
      <c r="Q252" s="16"/>
      <c r="R252" s="14"/>
      <c r="S252" s="17"/>
      <c r="T252" s="16"/>
      <c r="U252" s="14"/>
      <c r="V252" s="17"/>
      <c r="W252" s="16"/>
      <c r="X252" s="14"/>
      <c r="Y252" s="17"/>
      <c r="Z252" s="16"/>
    </row>
    <row r="253" spans="1:26" ht="30" customHeight="1" x14ac:dyDescent="0.25">
      <c r="A253" s="10" t="s">
        <v>228</v>
      </c>
      <c r="B253" s="10" t="s">
        <v>201</v>
      </c>
      <c r="C253" s="10" t="s">
        <v>57</v>
      </c>
      <c r="D253" s="22"/>
      <c r="E253" s="28"/>
      <c r="F253" s="14"/>
      <c r="G253" s="17"/>
      <c r="H253" s="17"/>
      <c r="I253" s="14"/>
      <c r="J253" s="17"/>
      <c r="K253" s="16"/>
      <c r="L253" s="14"/>
      <c r="M253" s="17"/>
      <c r="N253" s="16"/>
      <c r="O253" s="14"/>
      <c r="P253" s="17"/>
      <c r="Q253" s="16"/>
      <c r="R253" s="14"/>
      <c r="S253" s="17"/>
      <c r="T253" s="16"/>
      <c r="U253" s="14"/>
      <c r="V253" s="17"/>
      <c r="W253" s="16"/>
      <c r="X253" s="14"/>
      <c r="Y253" s="17"/>
      <c r="Z253" s="16"/>
    </row>
    <row r="254" spans="1:26" ht="30" customHeight="1" x14ac:dyDescent="0.25">
      <c r="A254" s="10" t="s">
        <v>242</v>
      </c>
      <c r="B254" s="10" t="s">
        <v>201</v>
      </c>
      <c r="C254" s="10" t="s">
        <v>71</v>
      </c>
      <c r="D254" s="22"/>
      <c r="E254" s="28"/>
      <c r="F254" s="14"/>
      <c r="G254" s="17"/>
      <c r="H254" s="17"/>
      <c r="I254" s="14"/>
      <c r="J254" s="17"/>
      <c r="K254" s="16"/>
      <c r="L254" s="14"/>
      <c r="M254" s="17"/>
      <c r="N254" s="16"/>
      <c r="O254" s="14"/>
      <c r="P254" s="17"/>
      <c r="Q254" s="16"/>
      <c r="R254" s="14"/>
      <c r="S254" s="17"/>
      <c r="T254" s="16"/>
      <c r="U254" s="14"/>
      <c r="V254" s="17"/>
      <c r="W254" s="16"/>
      <c r="X254" s="14"/>
      <c r="Y254" s="17"/>
      <c r="Z254" s="16"/>
    </row>
    <row r="255" spans="1:26" ht="30" customHeight="1" x14ac:dyDescent="0.25">
      <c r="A255" s="10" t="s">
        <v>278</v>
      </c>
      <c r="B255" s="10" t="s">
        <v>201</v>
      </c>
      <c r="C255" s="10" t="s">
        <v>78</v>
      </c>
      <c r="D255" s="22"/>
      <c r="E255" s="28"/>
      <c r="F255" s="14"/>
      <c r="G255" s="17"/>
      <c r="H255" s="17"/>
      <c r="I255" s="14"/>
      <c r="J255" s="17"/>
      <c r="K255" s="16"/>
      <c r="L255" s="14"/>
      <c r="M255" s="17"/>
      <c r="N255" s="16"/>
      <c r="O255" s="14"/>
      <c r="P255" s="17"/>
      <c r="Q255" s="16"/>
      <c r="R255" s="14"/>
      <c r="S255" s="17"/>
      <c r="T255" s="16"/>
      <c r="U255" s="14"/>
      <c r="V255" s="17"/>
      <c r="W255" s="16"/>
      <c r="X255" s="14"/>
      <c r="Y255" s="17"/>
      <c r="Z255" s="16"/>
    </row>
    <row r="256" spans="1:26" ht="30" customHeight="1" thickBot="1" x14ac:dyDescent="0.3">
      <c r="A256" s="29" t="s">
        <v>291</v>
      </c>
      <c r="B256" s="29" t="s">
        <v>201</v>
      </c>
      <c r="C256" s="29" t="s">
        <v>17</v>
      </c>
      <c r="D256" s="37"/>
      <c r="E256" s="28"/>
      <c r="F256" s="30"/>
      <c r="G256" s="19"/>
      <c r="H256" s="19"/>
      <c r="I256" s="30"/>
      <c r="J256" s="19"/>
      <c r="K256" s="31"/>
      <c r="L256" s="30"/>
      <c r="M256" s="19"/>
      <c r="N256" s="31"/>
      <c r="O256" s="30"/>
      <c r="P256" s="19"/>
      <c r="Q256" s="31"/>
      <c r="R256" s="30"/>
      <c r="S256" s="19"/>
      <c r="T256" s="31"/>
      <c r="U256" s="30"/>
      <c r="V256" s="19"/>
      <c r="W256" s="31"/>
      <c r="X256" s="30"/>
      <c r="Y256" s="19"/>
      <c r="Z256" s="31"/>
    </row>
    <row r="257" spans="1:28" ht="30" customHeight="1" thickTop="1" x14ac:dyDescent="0.25">
      <c r="A257" s="32" t="s">
        <v>36</v>
      </c>
      <c r="B257" s="32" t="s">
        <v>0</v>
      </c>
      <c r="C257" s="32" t="s">
        <v>37</v>
      </c>
      <c r="D257" s="38"/>
      <c r="E257" s="39"/>
      <c r="F257" s="34" t="str">
        <f>IF(SUM(F246:F256)=0,"",SUM(F246:F256))</f>
        <v/>
      </c>
      <c r="G257" s="35"/>
      <c r="H257" s="35"/>
      <c r="I257" s="34" t="str">
        <f>IF(SUM(I246:I256)=0,"",SUM(I246:I256))</f>
        <v/>
      </c>
      <c r="J257" s="35"/>
      <c r="K257" s="36"/>
      <c r="L257" s="34" t="str">
        <f>IF(SUM(L246:L256)=0,"",SUM(L246:L256))</f>
        <v/>
      </c>
      <c r="M257" s="35"/>
      <c r="N257" s="36"/>
      <c r="O257" s="34" t="str">
        <f>IF(SUM(O246:O256)=0,"",SUM(O246:O256))</f>
        <v/>
      </c>
      <c r="P257" s="35"/>
      <c r="Q257" s="36"/>
      <c r="R257" s="34" t="str">
        <f>IF(SUM(R246:R256)=0,"",SUM(R246:R256))</f>
        <v/>
      </c>
      <c r="S257" s="35"/>
      <c r="T257" s="36"/>
      <c r="U257" s="34" t="str">
        <f>IF(SUM(U246:U256)=0,"",SUM(U246:U256))</f>
        <v/>
      </c>
      <c r="V257" s="35"/>
      <c r="W257" s="36"/>
      <c r="X257" s="34" t="str">
        <f>IF(SUM(X246:X256)=0,"",SUM(X246:X256))</f>
        <v/>
      </c>
      <c r="Y257" s="35"/>
      <c r="Z257" s="36"/>
      <c r="AA257" s="4">
        <f>SUM(F257:Z257)</f>
        <v>0</v>
      </c>
    </row>
    <row r="258" spans="1:28" ht="30" customHeight="1" x14ac:dyDescent="0.25">
      <c r="A258" s="23" t="s">
        <v>80</v>
      </c>
      <c r="B258" s="23" t="s">
        <v>79</v>
      </c>
      <c r="C258" s="23" t="s">
        <v>25</v>
      </c>
      <c r="D258" s="25"/>
      <c r="E258" s="27"/>
      <c r="F258" s="14"/>
      <c r="G258" s="17"/>
      <c r="H258" s="17" t="str">
        <f>IF(SUM(H246:H248)=0,"",SUM(H246:H248))</f>
        <v/>
      </c>
      <c r="I258" s="14"/>
      <c r="J258" s="17"/>
      <c r="K258" s="17" t="str">
        <f>IF(SUM(K246:K248)=0,"",SUM(K246:K248))</f>
        <v/>
      </c>
      <c r="L258" s="14"/>
      <c r="M258" s="17"/>
      <c r="N258" s="17" t="str">
        <f>IF(SUM(N246:N248)=0,"",SUM(N246:N248))</f>
        <v/>
      </c>
      <c r="O258" s="14"/>
      <c r="P258" s="17"/>
      <c r="Q258" s="17" t="str">
        <f>IF(SUM(Q246:Q248)=0,"",SUM(Q246:Q248))</f>
        <v/>
      </c>
      <c r="R258" s="14"/>
      <c r="S258" s="17"/>
      <c r="T258" s="17" t="str">
        <f>IF(SUM(T246:T248)=0,"",SUM(T246:T248))</f>
        <v/>
      </c>
      <c r="U258" s="14"/>
      <c r="V258" s="17"/>
      <c r="W258" s="17" t="str">
        <f>IF(SUM(W246:W248)=0,"",SUM(W246:W248))</f>
        <v/>
      </c>
      <c r="X258" s="14"/>
      <c r="Y258" s="17"/>
      <c r="Z258" s="17" t="str">
        <f>IF(SUM(Z246:Z248)=0,"",SUM(Z246:Z248))</f>
        <v/>
      </c>
      <c r="AA258" s="4">
        <f>SUM(F258:Z258)</f>
        <v>0</v>
      </c>
      <c r="AB258" s="5">
        <f>INT(SUM(F258:Z258)/3)</f>
        <v>0</v>
      </c>
    </row>
    <row r="259" spans="1:28" ht="30" customHeight="1" thickBot="1" x14ac:dyDescent="0.3">
      <c r="A259" s="23" t="s">
        <v>103</v>
      </c>
      <c r="B259" s="23" t="s">
        <v>79</v>
      </c>
      <c r="C259" s="23" t="s">
        <v>66</v>
      </c>
      <c r="D259" s="26"/>
      <c r="E259" s="18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4"/>
    </row>
    <row r="260" spans="1:28" ht="30" customHeight="1" x14ac:dyDescent="0.25">
      <c r="A260" s="23" t="s">
        <v>136</v>
      </c>
      <c r="B260" s="23" t="s">
        <v>130</v>
      </c>
      <c r="C260" s="23" t="s">
        <v>137</v>
      </c>
      <c r="D260" s="26"/>
      <c r="E260" s="20"/>
      <c r="F260" s="72">
        <f>IF((AA257-AB258)&lt;0,0,AA257-AB258)</f>
        <v>0</v>
      </c>
      <c r="G260" s="73"/>
      <c r="H260" s="74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4"/>
    </row>
    <row r="261" spans="1:28" ht="30" customHeight="1" thickBot="1" x14ac:dyDescent="0.3">
      <c r="A261" s="23" t="s">
        <v>259</v>
      </c>
      <c r="B261" s="23" t="s">
        <v>201</v>
      </c>
      <c r="C261" s="23" t="s">
        <v>5</v>
      </c>
      <c r="D261" s="26"/>
      <c r="E261" s="20"/>
      <c r="F261" s="75"/>
      <c r="G261" s="76"/>
      <c r="H261" s="77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4"/>
    </row>
    <row r="262" spans="1:28" ht="30" customHeight="1" x14ac:dyDescent="0.25">
      <c r="A262" s="23" t="s">
        <v>279</v>
      </c>
      <c r="B262" s="23" t="s">
        <v>201</v>
      </c>
      <c r="C262" s="23" t="s">
        <v>68</v>
      </c>
      <c r="D262" s="26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8" ht="30" customHeight="1" x14ac:dyDescent="0.25">
      <c r="A263" s="23" t="s">
        <v>299</v>
      </c>
      <c r="B263" s="23" t="s">
        <v>201</v>
      </c>
      <c r="C263" s="23" t="s">
        <v>47</v>
      </c>
      <c r="D263" s="26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8" ht="30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8" ht="50.1" customHeight="1" x14ac:dyDescent="0.25">
      <c r="A265" s="81" t="s">
        <v>401</v>
      </c>
      <c r="B265" s="81"/>
      <c r="C265" s="81"/>
      <c r="D265" s="81" t="s">
        <v>470</v>
      </c>
      <c r="E265" s="81"/>
      <c r="F265" s="81"/>
      <c r="G265" s="81"/>
      <c r="H265" s="81"/>
      <c r="I265" s="81" t="s">
        <v>471</v>
      </c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8" ht="24.9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8" ht="24.95" customHeight="1" x14ac:dyDescent="0.25">
      <c r="A267" s="82" t="s">
        <v>358</v>
      </c>
      <c r="B267" s="83"/>
      <c r="C267" s="84"/>
      <c r="D267" s="93" t="s">
        <v>405</v>
      </c>
      <c r="E267" s="94"/>
      <c r="F267" s="92"/>
      <c r="G267" s="92"/>
      <c r="H267" s="92"/>
      <c r="I267" s="92" t="s">
        <v>393</v>
      </c>
      <c r="J267" s="92"/>
      <c r="K267" s="92"/>
      <c r="L267" s="92" t="s">
        <v>394</v>
      </c>
      <c r="M267" s="92"/>
      <c r="N267" s="92"/>
      <c r="O267" s="92" t="s">
        <v>395</v>
      </c>
      <c r="P267" s="92"/>
      <c r="Q267" s="92"/>
      <c r="R267" s="92" t="s">
        <v>396</v>
      </c>
      <c r="S267" s="92"/>
      <c r="T267" s="92"/>
      <c r="U267" s="92" t="s">
        <v>397</v>
      </c>
      <c r="V267" s="92"/>
      <c r="W267" s="92"/>
      <c r="X267" s="92" t="s">
        <v>398</v>
      </c>
      <c r="Y267" s="92"/>
      <c r="Z267" s="92"/>
    </row>
    <row r="268" spans="1:28" ht="24.95" customHeight="1" x14ac:dyDescent="0.25">
      <c r="A268" s="85"/>
      <c r="B268" s="86"/>
      <c r="C268" s="87"/>
      <c r="D268" s="95"/>
      <c r="E268" s="96"/>
      <c r="F268" s="6"/>
      <c r="G268" s="7"/>
      <c r="H268" s="8"/>
      <c r="I268" s="6" t="s">
        <v>373</v>
      </c>
      <c r="J268" s="7" t="s">
        <v>399</v>
      </c>
      <c r="K268" s="9" t="s">
        <v>376</v>
      </c>
      <c r="L268" s="6" t="s">
        <v>373</v>
      </c>
      <c r="M268" s="7" t="s">
        <v>399</v>
      </c>
      <c r="N268" s="9" t="s">
        <v>376</v>
      </c>
      <c r="O268" s="6" t="s">
        <v>373</v>
      </c>
      <c r="P268" s="7" t="s">
        <v>399</v>
      </c>
      <c r="Q268" s="9" t="s">
        <v>376</v>
      </c>
      <c r="R268" s="6" t="s">
        <v>373</v>
      </c>
      <c r="S268" s="7" t="s">
        <v>399</v>
      </c>
      <c r="T268" s="9" t="s">
        <v>376</v>
      </c>
      <c r="U268" s="6" t="s">
        <v>373</v>
      </c>
      <c r="V268" s="7" t="s">
        <v>399</v>
      </c>
      <c r="W268" s="9" t="s">
        <v>376</v>
      </c>
      <c r="X268" s="6" t="s">
        <v>373</v>
      </c>
      <c r="Y268" s="7" t="s">
        <v>399</v>
      </c>
      <c r="Z268" s="9" t="s">
        <v>376</v>
      </c>
    </row>
    <row r="269" spans="1:28" ht="30" customHeight="1" x14ac:dyDescent="0.25">
      <c r="A269" s="10" t="s">
        <v>56</v>
      </c>
      <c r="B269" s="10" t="s">
        <v>0</v>
      </c>
      <c r="C269" s="10" t="s">
        <v>57</v>
      </c>
      <c r="D269" s="10"/>
      <c r="E269" s="28"/>
      <c r="F269" s="11"/>
      <c r="G269" s="12"/>
      <c r="H269" s="13"/>
      <c r="I269" s="14"/>
      <c r="J269" s="15" t="s">
        <v>399</v>
      </c>
      <c r="K269" s="16"/>
      <c r="L269" s="14"/>
      <c r="M269" s="15" t="s">
        <v>399</v>
      </c>
      <c r="N269" s="16"/>
      <c r="O269" s="14"/>
      <c r="P269" s="15" t="s">
        <v>399</v>
      </c>
      <c r="Q269" s="16"/>
      <c r="R269" s="14"/>
      <c r="S269" s="15" t="s">
        <v>399</v>
      </c>
      <c r="T269" s="16"/>
      <c r="U269" s="14"/>
      <c r="V269" s="15" t="s">
        <v>399</v>
      </c>
      <c r="W269" s="16"/>
      <c r="X269" s="14"/>
      <c r="Y269" s="15" t="s">
        <v>399</v>
      </c>
      <c r="Z269" s="16"/>
    </row>
    <row r="270" spans="1:28" ht="30" customHeight="1" x14ac:dyDescent="0.25">
      <c r="A270" s="10" t="s">
        <v>99</v>
      </c>
      <c r="B270" s="10" t="s">
        <v>79</v>
      </c>
      <c r="C270" s="10" t="s">
        <v>68</v>
      </c>
      <c r="D270" s="10"/>
      <c r="E270" s="28"/>
      <c r="F270" s="14"/>
      <c r="G270" s="15"/>
      <c r="H270" s="17"/>
      <c r="I270" s="14"/>
      <c r="J270" s="15" t="s">
        <v>399</v>
      </c>
      <c r="K270" s="16"/>
      <c r="L270" s="14"/>
      <c r="M270" s="15" t="s">
        <v>399</v>
      </c>
      <c r="N270" s="16"/>
      <c r="O270" s="14"/>
      <c r="P270" s="15" t="s">
        <v>399</v>
      </c>
      <c r="Q270" s="16"/>
      <c r="R270" s="14"/>
      <c r="S270" s="15" t="s">
        <v>399</v>
      </c>
      <c r="T270" s="16"/>
      <c r="U270" s="14"/>
      <c r="V270" s="15" t="s">
        <v>399</v>
      </c>
      <c r="W270" s="16"/>
      <c r="X270" s="14"/>
      <c r="Y270" s="15" t="s">
        <v>399</v>
      </c>
      <c r="Z270" s="16"/>
    </row>
    <row r="271" spans="1:28" ht="30" customHeight="1" x14ac:dyDescent="0.25">
      <c r="A271" s="10" t="s">
        <v>92</v>
      </c>
      <c r="B271" s="10" t="s">
        <v>79</v>
      </c>
      <c r="C271" s="10" t="s">
        <v>8</v>
      </c>
      <c r="D271" s="10"/>
      <c r="E271" s="28"/>
      <c r="F271" s="14"/>
      <c r="G271" s="15"/>
      <c r="H271" s="17"/>
      <c r="I271" s="14"/>
      <c r="J271" s="15" t="s">
        <v>399</v>
      </c>
      <c r="K271" s="16"/>
      <c r="L271" s="14"/>
      <c r="M271" s="15" t="s">
        <v>399</v>
      </c>
      <c r="N271" s="16"/>
      <c r="O271" s="14"/>
      <c r="P271" s="15" t="s">
        <v>399</v>
      </c>
      <c r="Q271" s="16"/>
      <c r="R271" s="14"/>
      <c r="S271" s="15" t="s">
        <v>399</v>
      </c>
      <c r="T271" s="16"/>
      <c r="U271" s="14"/>
      <c r="V271" s="15" t="s">
        <v>399</v>
      </c>
      <c r="W271" s="16"/>
      <c r="X271" s="14"/>
      <c r="Y271" s="15" t="s">
        <v>399</v>
      </c>
      <c r="Z271" s="16"/>
    </row>
    <row r="272" spans="1:28" ht="30" customHeight="1" x14ac:dyDescent="0.25">
      <c r="A272" s="10" t="s">
        <v>133</v>
      </c>
      <c r="B272" s="10" t="s">
        <v>130</v>
      </c>
      <c r="C272" s="10" t="s">
        <v>11</v>
      </c>
      <c r="D272" s="10"/>
      <c r="E272" s="28"/>
      <c r="F272" s="14"/>
      <c r="G272" s="17"/>
      <c r="H272" s="17"/>
      <c r="I272" s="14"/>
      <c r="J272" s="17"/>
      <c r="K272" s="16"/>
      <c r="L272" s="14"/>
      <c r="M272" s="17"/>
      <c r="N272" s="16"/>
      <c r="O272" s="14"/>
      <c r="P272" s="17"/>
      <c r="Q272" s="16"/>
      <c r="R272" s="14"/>
      <c r="S272" s="17"/>
      <c r="T272" s="16"/>
      <c r="U272" s="14"/>
      <c r="V272" s="17"/>
      <c r="W272" s="16"/>
      <c r="X272" s="14"/>
      <c r="Y272" s="17"/>
      <c r="Z272" s="16"/>
    </row>
    <row r="273" spans="1:28" ht="30" customHeight="1" x14ac:dyDescent="0.25">
      <c r="A273" s="10" t="s">
        <v>164</v>
      </c>
      <c r="B273" s="10" t="s">
        <v>130</v>
      </c>
      <c r="C273" s="10" t="s">
        <v>8</v>
      </c>
      <c r="D273" s="10"/>
      <c r="E273" s="28"/>
      <c r="F273" s="14"/>
      <c r="G273" s="17"/>
      <c r="H273" s="17"/>
      <c r="I273" s="14"/>
      <c r="J273" s="17"/>
      <c r="K273" s="16"/>
      <c r="L273" s="14"/>
      <c r="M273" s="17"/>
      <c r="N273" s="16"/>
      <c r="O273" s="14"/>
      <c r="P273" s="17"/>
      <c r="Q273" s="16"/>
      <c r="R273" s="14"/>
      <c r="S273" s="17"/>
      <c r="T273" s="16"/>
      <c r="U273" s="14"/>
      <c r="V273" s="17"/>
      <c r="W273" s="16"/>
      <c r="X273" s="14"/>
      <c r="Y273" s="17"/>
      <c r="Z273" s="16"/>
    </row>
    <row r="274" spans="1:28" ht="30" customHeight="1" x14ac:dyDescent="0.25">
      <c r="A274" s="10" t="s">
        <v>168</v>
      </c>
      <c r="B274" s="10" t="s">
        <v>130</v>
      </c>
      <c r="C274" s="10" t="s">
        <v>2</v>
      </c>
      <c r="D274" s="10"/>
      <c r="E274" s="28"/>
      <c r="F274" s="14"/>
      <c r="G274" s="17"/>
      <c r="H274" s="17"/>
      <c r="I274" s="14"/>
      <c r="J274" s="17"/>
      <c r="K274" s="16"/>
      <c r="L274" s="14"/>
      <c r="M274" s="17"/>
      <c r="N274" s="16"/>
      <c r="O274" s="14"/>
      <c r="P274" s="17"/>
      <c r="Q274" s="16"/>
      <c r="R274" s="14"/>
      <c r="S274" s="17"/>
      <c r="T274" s="16"/>
      <c r="U274" s="14"/>
      <c r="V274" s="17"/>
      <c r="W274" s="16"/>
      <c r="X274" s="14"/>
      <c r="Y274" s="17"/>
      <c r="Z274" s="16"/>
    </row>
    <row r="275" spans="1:28" ht="30" customHeight="1" x14ac:dyDescent="0.25">
      <c r="A275" s="10" t="s">
        <v>182</v>
      </c>
      <c r="B275" s="10" t="s">
        <v>130</v>
      </c>
      <c r="C275" s="10" t="s">
        <v>47</v>
      </c>
      <c r="D275" s="10"/>
      <c r="E275" s="28"/>
      <c r="F275" s="14"/>
      <c r="G275" s="17"/>
      <c r="H275" s="17"/>
      <c r="I275" s="14"/>
      <c r="J275" s="17"/>
      <c r="K275" s="16"/>
      <c r="L275" s="14"/>
      <c r="M275" s="17"/>
      <c r="N275" s="16"/>
      <c r="O275" s="14"/>
      <c r="P275" s="17"/>
      <c r="Q275" s="16"/>
      <c r="R275" s="14"/>
      <c r="S275" s="17"/>
      <c r="T275" s="16"/>
      <c r="U275" s="14"/>
      <c r="V275" s="17"/>
      <c r="W275" s="16"/>
      <c r="X275" s="14"/>
      <c r="Y275" s="17"/>
      <c r="Z275" s="16"/>
    </row>
    <row r="276" spans="1:28" ht="30" customHeight="1" x14ac:dyDescent="0.25">
      <c r="A276" s="10" t="s">
        <v>225</v>
      </c>
      <c r="B276" s="10" t="s">
        <v>201</v>
      </c>
      <c r="C276" s="10" t="s">
        <v>49</v>
      </c>
      <c r="D276" s="10"/>
      <c r="E276" s="28"/>
      <c r="F276" s="14"/>
      <c r="G276" s="17"/>
      <c r="H276" s="17"/>
      <c r="I276" s="14"/>
      <c r="J276" s="17"/>
      <c r="K276" s="16"/>
      <c r="L276" s="14"/>
      <c r="M276" s="17"/>
      <c r="N276" s="16"/>
      <c r="O276" s="14"/>
      <c r="P276" s="17"/>
      <c r="Q276" s="16"/>
      <c r="R276" s="14"/>
      <c r="S276" s="17"/>
      <c r="T276" s="16"/>
      <c r="U276" s="14"/>
      <c r="V276" s="17"/>
      <c r="W276" s="16"/>
      <c r="X276" s="14"/>
      <c r="Y276" s="17"/>
      <c r="Z276" s="16"/>
    </row>
    <row r="277" spans="1:28" ht="30" customHeight="1" x14ac:dyDescent="0.25">
      <c r="A277" s="10" t="s">
        <v>293</v>
      </c>
      <c r="B277" s="10" t="s">
        <v>201</v>
      </c>
      <c r="C277" s="10" t="s">
        <v>60</v>
      </c>
      <c r="D277" s="10"/>
      <c r="E277" s="28"/>
      <c r="F277" s="14"/>
      <c r="G277" s="17"/>
      <c r="H277" s="17"/>
      <c r="I277" s="14"/>
      <c r="J277" s="17"/>
      <c r="K277" s="16"/>
      <c r="L277" s="14"/>
      <c r="M277" s="17"/>
      <c r="N277" s="16"/>
      <c r="O277" s="14"/>
      <c r="P277" s="17"/>
      <c r="Q277" s="16"/>
      <c r="R277" s="14"/>
      <c r="S277" s="17"/>
      <c r="T277" s="16"/>
      <c r="U277" s="14"/>
      <c r="V277" s="17"/>
      <c r="W277" s="16"/>
      <c r="X277" s="14"/>
      <c r="Y277" s="17"/>
      <c r="Z277" s="16"/>
    </row>
    <row r="278" spans="1:28" ht="30" customHeight="1" x14ac:dyDescent="0.25">
      <c r="A278" s="10" t="s">
        <v>214</v>
      </c>
      <c r="B278" s="10" t="s">
        <v>201</v>
      </c>
      <c r="C278" s="10" t="s">
        <v>211</v>
      </c>
      <c r="D278" s="10"/>
      <c r="E278" s="28"/>
      <c r="F278" s="14"/>
      <c r="G278" s="17"/>
      <c r="H278" s="17"/>
      <c r="I278" s="14"/>
      <c r="J278" s="17"/>
      <c r="K278" s="16"/>
      <c r="L278" s="14"/>
      <c r="M278" s="17"/>
      <c r="N278" s="16"/>
      <c r="O278" s="14"/>
      <c r="P278" s="17"/>
      <c r="Q278" s="16"/>
      <c r="R278" s="14"/>
      <c r="S278" s="17"/>
      <c r="T278" s="16"/>
      <c r="U278" s="14"/>
      <c r="V278" s="17"/>
      <c r="W278" s="16"/>
      <c r="X278" s="14"/>
      <c r="Y278" s="17"/>
      <c r="Z278" s="16"/>
    </row>
    <row r="279" spans="1:28" ht="30" customHeight="1" thickBot="1" x14ac:dyDescent="0.3">
      <c r="A279" s="29" t="s">
        <v>296</v>
      </c>
      <c r="B279" s="29" t="s">
        <v>201</v>
      </c>
      <c r="C279" s="29" t="s">
        <v>64</v>
      </c>
      <c r="D279" s="29"/>
      <c r="E279" s="28"/>
      <c r="F279" s="30"/>
      <c r="G279" s="19"/>
      <c r="H279" s="19"/>
      <c r="I279" s="30"/>
      <c r="J279" s="19"/>
      <c r="K279" s="31"/>
      <c r="L279" s="30"/>
      <c r="M279" s="19"/>
      <c r="N279" s="31"/>
      <c r="O279" s="30"/>
      <c r="P279" s="19"/>
      <c r="Q279" s="31"/>
      <c r="R279" s="30"/>
      <c r="S279" s="19"/>
      <c r="T279" s="31"/>
      <c r="U279" s="30"/>
      <c r="V279" s="19"/>
      <c r="W279" s="31"/>
      <c r="X279" s="30"/>
      <c r="Y279" s="19"/>
      <c r="Z279" s="31"/>
    </row>
    <row r="280" spans="1:28" ht="30" customHeight="1" thickTop="1" x14ac:dyDescent="0.25">
      <c r="A280" s="32" t="s">
        <v>59</v>
      </c>
      <c r="B280" s="32" t="s">
        <v>0</v>
      </c>
      <c r="C280" s="32" t="s">
        <v>60</v>
      </c>
      <c r="D280" s="32"/>
      <c r="E280" s="33" t="s">
        <v>373</v>
      </c>
      <c r="F280" s="34" t="str">
        <f>IF(SUM(F269:F279)=0,"",SUM(F269:F279))</f>
        <v/>
      </c>
      <c r="G280" s="35"/>
      <c r="H280" s="35"/>
      <c r="I280" s="34" t="str">
        <f>IF(SUM(I269:I279)=0,"",SUM(I269:I279))</f>
        <v/>
      </c>
      <c r="J280" s="35"/>
      <c r="K280" s="36"/>
      <c r="L280" s="34" t="str">
        <f>IF(SUM(L269:L279)=0,"",SUM(L269:L279))</f>
        <v/>
      </c>
      <c r="M280" s="35"/>
      <c r="N280" s="36"/>
      <c r="O280" s="34" t="str">
        <f>IF(SUM(O269:O279)=0,"",SUM(O269:O279))</f>
        <v/>
      </c>
      <c r="P280" s="35"/>
      <c r="Q280" s="36"/>
      <c r="R280" s="34" t="str">
        <f>IF(SUM(R269:R279)=0,"",SUM(R269:R279))</f>
        <v/>
      </c>
      <c r="S280" s="35"/>
      <c r="T280" s="36"/>
      <c r="U280" s="34" t="str">
        <f>IF(SUM(U269:U279)=0,"",SUM(U269:U279))</f>
        <v/>
      </c>
      <c r="V280" s="35"/>
      <c r="W280" s="36"/>
      <c r="X280" s="34" t="str">
        <f>IF(SUM(X269:X279)=0,"",SUM(X269:X279))</f>
        <v/>
      </c>
      <c r="Y280" s="35"/>
      <c r="Z280" s="36"/>
      <c r="AA280" s="4">
        <f>SUM(F280:Z280)</f>
        <v>0</v>
      </c>
    </row>
    <row r="281" spans="1:28" ht="30" customHeight="1" x14ac:dyDescent="0.25">
      <c r="A281" s="23" t="s">
        <v>88</v>
      </c>
      <c r="B281" s="23" t="s">
        <v>79</v>
      </c>
      <c r="C281" s="23" t="s">
        <v>25</v>
      </c>
      <c r="D281" s="23"/>
      <c r="E281" s="24" t="s">
        <v>376</v>
      </c>
      <c r="F281" s="14"/>
      <c r="G281" s="17"/>
      <c r="H281" s="17" t="str">
        <f>IF(SUM(H269:H271)=0,"",SUM(H269:H271))</f>
        <v/>
      </c>
      <c r="I281" s="14"/>
      <c r="J281" s="17"/>
      <c r="K281" s="17" t="str">
        <f>IF(SUM(K269:K271)=0,"",SUM(K269:K271))</f>
        <v/>
      </c>
      <c r="L281" s="14"/>
      <c r="M281" s="17"/>
      <c r="N281" s="17" t="str">
        <f>IF(SUM(N269:N271)=0,"",SUM(N269:N271))</f>
        <v/>
      </c>
      <c r="O281" s="14"/>
      <c r="P281" s="17"/>
      <c r="Q281" s="17" t="str">
        <f>IF(SUM(Q269:Q271)=0,"",SUM(Q269:Q271))</f>
        <v/>
      </c>
      <c r="R281" s="14"/>
      <c r="S281" s="17"/>
      <c r="T281" s="17" t="str">
        <f>IF(SUM(T269:T271)=0,"",SUM(T269:T271))</f>
        <v/>
      </c>
      <c r="U281" s="14"/>
      <c r="V281" s="17"/>
      <c r="W281" s="17" t="str">
        <f>IF(SUM(W269:W271)=0,"",SUM(W269:W271))</f>
        <v/>
      </c>
      <c r="X281" s="14"/>
      <c r="Y281" s="17"/>
      <c r="Z281" s="17" t="str">
        <f>IF(SUM(Z269:Z271)=0,"",SUM(Z269:Z271))</f>
        <v/>
      </c>
      <c r="AA281" s="4">
        <f>SUM(F281:Z281)</f>
        <v>0</v>
      </c>
      <c r="AB281" s="5">
        <f>INT(SUM(F281:Z281)/3)</f>
        <v>0</v>
      </c>
    </row>
    <row r="282" spans="1:28" ht="30" customHeight="1" thickBot="1" x14ac:dyDescent="0.3">
      <c r="A282" s="23" t="s">
        <v>81</v>
      </c>
      <c r="B282" s="23" t="s">
        <v>79</v>
      </c>
      <c r="C282" s="23" t="s">
        <v>25</v>
      </c>
      <c r="D282" s="23"/>
      <c r="E282" s="18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4"/>
    </row>
    <row r="283" spans="1:28" ht="30" customHeight="1" x14ac:dyDescent="0.25">
      <c r="A283" s="23" t="s">
        <v>173</v>
      </c>
      <c r="B283" s="23" t="s">
        <v>130</v>
      </c>
      <c r="C283" s="23" t="s">
        <v>25</v>
      </c>
      <c r="D283" s="23"/>
      <c r="E283" s="20"/>
      <c r="F283" s="72">
        <f>IF((AA280-AB281)&lt;0,0,AA280-AB281)</f>
        <v>0</v>
      </c>
      <c r="G283" s="73"/>
      <c r="H283" s="74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4"/>
    </row>
    <row r="284" spans="1:28" ht="30" customHeight="1" thickBot="1" x14ac:dyDescent="0.3">
      <c r="A284" s="23" t="s">
        <v>215</v>
      </c>
      <c r="B284" s="23" t="s">
        <v>201</v>
      </c>
      <c r="C284" s="23" t="s">
        <v>41</v>
      </c>
      <c r="D284" s="23"/>
      <c r="E284" s="20"/>
      <c r="F284" s="75"/>
      <c r="G284" s="76"/>
      <c r="H284" s="77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4"/>
    </row>
    <row r="285" spans="1:28" ht="30" customHeight="1" x14ac:dyDescent="0.25">
      <c r="A285" s="23" t="s">
        <v>227</v>
      </c>
      <c r="B285" s="23" t="s">
        <v>201</v>
      </c>
      <c r="C285" s="23" t="s">
        <v>187</v>
      </c>
      <c r="D285" s="23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8" ht="30" customHeight="1" x14ac:dyDescent="0.25">
      <c r="A286" s="23" t="s">
        <v>317</v>
      </c>
      <c r="B286" s="23" t="s">
        <v>201</v>
      </c>
      <c r="C286" s="23" t="s">
        <v>68</v>
      </c>
      <c r="D286" s="23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8" ht="50.1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8" ht="24.95" customHeight="1" x14ac:dyDescent="0.25">
      <c r="A288" s="82" t="s">
        <v>354</v>
      </c>
      <c r="B288" s="83"/>
      <c r="C288" s="84"/>
      <c r="D288" s="93" t="s">
        <v>406</v>
      </c>
      <c r="E288" s="94"/>
      <c r="F288" s="92"/>
      <c r="G288" s="92"/>
      <c r="H288" s="92"/>
      <c r="I288" s="92" t="s">
        <v>393</v>
      </c>
      <c r="J288" s="92"/>
      <c r="K288" s="92"/>
      <c r="L288" s="92" t="s">
        <v>394</v>
      </c>
      <c r="M288" s="92"/>
      <c r="N288" s="92"/>
      <c r="O288" s="92" t="s">
        <v>395</v>
      </c>
      <c r="P288" s="92"/>
      <c r="Q288" s="92"/>
      <c r="R288" s="92" t="s">
        <v>396</v>
      </c>
      <c r="S288" s="92"/>
      <c r="T288" s="92"/>
      <c r="U288" s="92" t="s">
        <v>397</v>
      </c>
      <c r="V288" s="92"/>
      <c r="W288" s="92"/>
      <c r="X288" s="92" t="s">
        <v>398</v>
      </c>
      <c r="Y288" s="92"/>
      <c r="Z288" s="92"/>
    </row>
    <row r="289" spans="1:28" ht="24.95" customHeight="1" x14ac:dyDescent="0.25">
      <c r="A289" s="85"/>
      <c r="B289" s="86"/>
      <c r="C289" s="87"/>
      <c r="D289" s="95"/>
      <c r="E289" s="96"/>
      <c r="F289" s="6"/>
      <c r="G289" s="7"/>
      <c r="H289" s="8"/>
      <c r="I289" s="6" t="s">
        <v>373</v>
      </c>
      <c r="J289" s="7" t="s">
        <v>399</v>
      </c>
      <c r="K289" s="9" t="s">
        <v>376</v>
      </c>
      <c r="L289" s="6" t="s">
        <v>373</v>
      </c>
      <c r="M289" s="7" t="s">
        <v>399</v>
      </c>
      <c r="N289" s="9" t="s">
        <v>376</v>
      </c>
      <c r="O289" s="6" t="s">
        <v>373</v>
      </c>
      <c r="P289" s="7" t="s">
        <v>399</v>
      </c>
      <c r="Q289" s="9" t="s">
        <v>376</v>
      </c>
      <c r="R289" s="6" t="s">
        <v>373</v>
      </c>
      <c r="S289" s="7" t="s">
        <v>399</v>
      </c>
      <c r="T289" s="9" t="s">
        <v>376</v>
      </c>
      <c r="U289" s="6" t="s">
        <v>373</v>
      </c>
      <c r="V289" s="7" t="s">
        <v>399</v>
      </c>
      <c r="W289" s="9" t="s">
        <v>376</v>
      </c>
      <c r="X289" s="6" t="s">
        <v>373</v>
      </c>
      <c r="Y289" s="7" t="s">
        <v>399</v>
      </c>
      <c r="Z289" s="9" t="s">
        <v>376</v>
      </c>
    </row>
    <row r="290" spans="1:28" ht="30" customHeight="1" x14ac:dyDescent="0.25">
      <c r="A290" s="10" t="s">
        <v>38</v>
      </c>
      <c r="B290" s="10" t="s">
        <v>0</v>
      </c>
      <c r="C290" s="10" t="s">
        <v>39</v>
      </c>
      <c r="D290" s="22"/>
      <c r="E290" s="28"/>
      <c r="F290" s="11"/>
      <c r="G290" s="12"/>
      <c r="H290" s="13"/>
      <c r="I290" s="14"/>
      <c r="J290" s="15" t="s">
        <v>399</v>
      </c>
      <c r="K290" s="16"/>
      <c r="L290" s="14"/>
      <c r="M290" s="15" t="s">
        <v>399</v>
      </c>
      <c r="N290" s="16"/>
      <c r="O290" s="14"/>
      <c r="P290" s="15" t="s">
        <v>399</v>
      </c>
      <c r="Q290" s="16"/>
      <c r="R290" s="14"/>
      <c r="S290" s="15" t="s">
        <v>399</v>
      </c>
      <c r="T290" s="16"/>
      <c r="U290" s="14"/>
      <c r="V290" s="15" t="s">
        <v>399</v>
      </c>
      <c r="W290" s="16"/>
      <c r="X290" s="14"/>
      <c r="Y290" s="15" t="s">
        <v>399</v>
      </c>
      <c r="Z290" s="16"/>
    </row>
    <row r="291" spans="1:28" ht="30" customHeight="1" x14ac:dyDescent="0.25">
      <c r="A291" s="10" t="s">
        <v>87</v>
      </c>
      <c r="B291" s="10" t="s">
        <v>79</v>
      </c>
      <c r="C291" s="10" t="s">
        <v>19</v>
      </c>
      <c r="D291" s="22"/>
      <c r="E291" s="28"/>
      <c r="F291" s="14"/>
      <c r="G291" s="15"/>
      <c r="H291" s="17"/>
      <c r="I291" s="14"/>
      <c r="J291" s="15" t="s">
        <v>399</v>
      </c>
      <c r="K291" s="16"/>
      <c r="L291" s="14"/>
      <c r="M291" s="15" t="s">
        <v>399</v>
      </c>
      <c r="N291" s="16"/>
      <c r="O291" s="14"/>
      <c r="P291" s="15" t="s">
        <v>399</v>
      </c>
      <c r="Q291" s="16"/>
      <c r="R291" s="14"/>
      <c r="S291" s="15" t="s">
        <v>399</v>
      </c>
      <c r="T291" s="16"/>
      <c r="U291" s="14"/>
      <c r="V291" s="15" t="s">
        <v>399</v>
      </c>
      <c r="W291" s="16"/>
      <c r="X291" s="14"/>
      <c r="Y291" s="15" t="s">
        <v>399</v>
      </c>
      <c r="Z291" s="16"/>
    </row>
    <row r="292" spans="1:28" ht="30" customHeight="1" x14ac:dyDescent="0.25">
      <c r="A292" s="10" t="s">
        <v>120</v>
      </c>
      <c r="B292" s="10" t="s">
        <v>79</v>
      </c>
      <c r="C292" s="10" t="s">
        <v>54</v>
      </c>
      <c r="D292" s="22"/>
      <c r="E292" s="28"/>
      <c r="F292" s="14"/>
      <c r="G292" s="15"/>
      <c r="H292" s="17"/>
      <c r="I292" s="14"/>
      <c r="J292" s="15" t="s">
        <v>399</v>
      </c>
      <c r="K292" s="16"/>
      <c r="L292" s="14"/>
      <c r="M292" s="15" t="s">
        <v>399</v>
      </c>
      <c r="N292" s="16"/>
      <c r="O292" s="14"/>
      <c r="P292" s="15" t="s">
        <v>399</v>
      </c>
      <c r="Q292" s="16"/>
      <c r="R292" s="14"/>
      <c r="S292" s="15" t="s">
        <v>399</v>
      </c>
      <c r="T292" s="16"/>
      <c r="U292" s="14"/>
      <c r="V292" s="15" t="s">
        <v>399</v>
      </c>
      <c r="W292" s="16"/>
      <c r="X292" s="14"/>
      <c r="Y292" s="15" t="s">
        <v>399</v>
      </c>
      <c r="Z292" s="16"/>
    </row>
    <row r="293" spans="1:28" ht="30" customHeight="1" x14ac:dyDescent="0.25">
      <c r="A293" s="10" t="s">
        <v>146</v>
      </c>
      <c r="B293" s="10" t="s">
        <v>130</v>
      </c>
      <c r="C293" s="10" t="s">
        <v>68</v>
      </c>
      <c r="D293" s="22"/>
      <c r="E293" s="28"/>
      <c r="F293" s="14"/>
      <c r="G293" s="17"/>
      <c r="H293" s="17"/>
      <c r="I293" s="14"/>
      <c r="J293" s="17"/>
      <c r="K293" s="16"/>
      <c r="L293" s="14"/>
      <c r="M293" s="17"/>
      <c r="N293" s="16"/>
      <c r="O293" s="14"/>
      <c r="P293" s="17"/>
      <c r="Q293" s="16"/>
      <c r="R293" s="14"/>
      <c r="S293" s="17"/>
      <c r="T293" s="16"/>
      <c r="U293" s="14"/>
      <c r="V293" s="17"/>
      <c r="W293" s="16"/>
      <c r="X293" s="14"/>
      <c r="Y293" s="17"/>
      <c r="Z293" s="16"/>
    </row>
    <row r="294" spans="1:28" ht="30" customHeight="1" x14ac:dyDescent="0.25">
      <c r="A294" s="10" t="s">
        <v>163</v>
      </c>
      <c r="B294" s="10" t="s">
        <v>130</v>
      </c>
      <c r="C294" s="10" t="s">
        <v>37</v>
      </c>
      <c r="D294" s="22"/>
      <c r="E294" s="28"/>
      <c r="F294" s="14"/>
      <c r="G294" s="17"/>
      <c r="H294" s="17"/>
      <c r="I294" s="14"/>
      <c r="J294" s="17"/>
      <c r="K294" s="16"/>
      <c r="L294" s="14"/>
      <c r="M294" s="17"/>
      <c r="N294" s="16"/>
      <c r="O294" s="14"/>
      <c r="P294" s="17"/>
      <c r="Q294" s="16"/>
      <c r="R294" s="14"/>
      <c r="S294" s="17"/>
      <c r="T294" s="16"/>
      <c r="U294" s="14"/>
      <c r="V294" s="17"/>
      <c r="W294" s="16"/>
      <c r="X294" s="14"/>
      <c r="Y294" s="17"/>
      <c r="Z294" s="16"/>
    </row>
    <row r="295" spans="1:28" ht="30" customHeight="1" x14ac:dyDescent="0.25">
      <c r="A295" s="10" t="s">
        <v>180</v>
      </c>
      <c r="B295" s="10" t="s">
        <v>130</v>
      </c>
      <c r="C295" s="10" t="s">
        <v>73</v>
      </c>
      <c r="D295" s="22"/>
      <c r="E295" s="28"/>
      <c r="F295" s="14"/>
      <c r="G295" s="17"/>
      <c r="H295" s="17"/>
      <c r="I295" s="14"/>
      <c r="J295" s="17"/>
      <c r="K295" s="16"/>
      <c r="L295" s="14"/>
      <c r="M295" s="17"/>
      <c r="N295" s="16"/>
      <c r="O295" s="14"/>
      <c r="P295" s="17"/>
      <c r="Q295" s="16"/>
      <c r="R295" s="14"/>
      <c r="S295" s="17"/>
      <c r="T295" s="16"/>
      <c r="U295" s="14"/>
      <c r="V295" s="17"/>
      <c r="W295" s="16"/>
      <c r="X295" s="14"/>
      <c r="Y295" s="17"/>
      <c r="Z295" s="16"/>
    </row>
    <row r="296" spans="1:28" ht="30" customHeight="1" x14ac:dyDescent="0.25">
      <c r="A296" s="10" t="s">
        <v>208</v>
      </c>
      <c r="B296" s="10" t="s">
        <v>201</v>
      </c>
      <c r="C296" s="10" t="s">
        <v>64</v>
      </c>
      <c r="D296" s="22"/>
      <c r="E296" s="28"/>
      <c r="F296" s="14"/>
      <c r="G296" s="17"/>
      <c r="H296" s="17"/>
      <c r="I296" s="14"/>
      <c r="J296" s="17"/>
      <c r="K296" s="16"/>
      <c r="L296" s="14"/>
      <c r="M296" s="17"/>
      <c r="N296" s="16"/>
      <c r="O296" s="14"/>
      <c r="P296" s="17"/>
      <c r="Q296" s="16"/>
      <c r="R296" s="14"/>
      <c r="S296" s="17"/>
      <c r="T296" s="16"/>
      <c r="U296" s="14"/>
      <c r="V296" s="17"/>
      <c r="W296" s="16"/>
      <c r="X296" s="14"/>
      <c r="Y296" s="17"/>
      <c r="Z296" s="16"/>
    </row>
    <row r="297" spans="1:28" ht="30" customHeight="1" x14ac:dyDescent="0.25">
      <c r="A297" s="10" t="s">
        <v>236</v>
      </c>
      <c r="B297" s="10" t="s">
        <v>201</v>
      </c>
      <c r="C297" s="10" t="s">
        <v>52</v>
      </c>
      <c r="D297" s="22"/>
      <c r="E297" s="28"/>
      <c r="F297" s="14"/>
      <c r="G297" s="17"/>
      <c r="H297" s="17"/>
      <c r="I297" s="14"/>
      <c r="J297" s="17"/>
      <c r="K297" s="16"/>
      <c r="L297" s="14"/>
      <c r="M297" s="17"/>
      <c r="N297" s="16"/>
      <c r="O297" s="14"/>
      <c r="P297" s="17"/>
      <c r="Q297" s="16"/>
      <c r="R297" s="14"/>
      <c r="S297" s="17"/>
      <c r="T297" s="16"/>
      <c r="U297" s="14"/>
      <c r="V297" s="17"/>
      <c r="W297" s="16"/>
      <c r="X297" s="14"/>
      <c r="Y297" s="17"/>
      <c r="Z297" s="16"/>
    </row>
    <row r="298" spans="1:28" ht="30" customHeight="1" x14ac:dyDescent="0.25">
      <c r="A298" s="10" t="s">
        <v>239</v>
      </c>
      <c r="B298" s="10" t="s">
        <v>201</v>
      </c>
      <c r="C298" s="10" t="s">
        <v>76</v>
      </c>
      <c r="D298" s="22"/>
      <c r="E298" s="28"/>
      <c r="F298" s="14"/>
      <c r="G298" s="17"/>
      <c r="H298" s="17"/>
      <c r="I298" s="14"/>
      <c r="J298" s="17"/>
      <c r="K298" s="16"/>
      <c r="L298" s="14"/>
      <c r="M298" s="17"/>
      <c r="N298" s="16"/>
      <c r="O298" s="14"/>
      <c r="P298" s="17"/>
      <c r="Q298" s="16"/>
      <c r="R298" s="14"/>
      <c r="S298" s="17"/>
      <c r="T298" s="16"/>
      <c r="U298" s="14"/>
      <c r="V298" s="17"/>
      <c r="W298" s="16"/>
      <c r="X298" s="14"/>
      <c r="Y298" s="17"/>
      <c r="Z298" s="16"/>
    </row>
    <row r="299" spans="1:28" ht="30" customHeight="1" x14ac:dyDescent="0.25">
      <c r="A299" s="10" t="s">
        <v>245</v>
      </c>
      <c r="B299" s="10" t="s">
        <v>201</v>
      </c>
      <c r="C299" s="10" t="s">
        <v>22</v>
      </c>
      <c r="D299" s="22"/>
      <c r="E299" s="28"/>
      <c r="F299" s="14"/>
      <c r="G299" s="17"/>
      <c r="H299" s="17"/>
      <c r="I299" s="14"/>
      <c r="J299" s="17"/>
      <c r="K299" s="16"/>
      <c r="L299" s="14"/>
      <c r="M299" s="17"/>
      <c r="N299" s="16"/>
      <c r="O299" s="14"/>
      <c r="P299" s="17"/>
      <c r="Q299" s="16"/>
      <c r="R299" s="14"/>
      <c r="S299" s="17"/>
      <c r="T299" s="16"/>
      <c r="U299" s="14"/>
      <c r="V299" s="17"/>
      <c r="W299" s="16"/>
      <c r="X299" s="14"/>
      <c r="Y299" s="17"/>
      <c r="Z299" s="16"/>
    </row>
    <row r="300" spans="1:28" ht="30" customHeight="1" thickBot="1" x14ac:dyDescent="0.3">
      <c r="A300" s="29" t="s">
        <v>277</v>
      </c>
      <c r="B300" s="29" t="s">
        <v>201</v>
      </c>
      <c r="C300" s="29" t="s">
        <v>14</v>
      </c>
      <c r="D300" s="37"/>
      <c r="E300" s="28"/>
      <c r="F300" s="30"/>
      <c r="G300" s="19"/>
      <c r="H300" s="19"/>
      <c r="I300" s="30"/>
      <c r="J300" s="19"/>
      <c r="K300" s="31"/>
      <c r="L300" s="30"/>
      <c r="M300" s="19"/>
      <c r="N300" s="31"/>
      <c r="O300" s="30"/>
      <c r="P300" s="19"/>
      <c r="Q300" s="31"/>
      <c r="R300" s="30"/>
      <c r="S300" s="19"/>
      <c r="T300" s="31"/>
      <c r="U300" s="30"/>
      <c r="V300" s="19"/>
      <c r="W300" s="31"/>
      <c r="X300" s="30"/>
      <c r="Y300" s="19"/>
      <c r="Z300" s="31"/>
    </row>
    <row r="301" spans="1:28" ht="30" customHeight="1" thickTop="1" x14ac:dyDescent="0.25">
      <c r="A301" s="32" t="s">
        <v>31</v>
      </c>
      <c r="B301" s="32" t="s">
        <v>0</v>
      </c>
      <c r="C301" s="32" t="s">
        <v>32</v>
      </c>
      <c r="D301" s="38"/>
      <c r="E301" s="39" t="s">
        <v>373</v>
      </c>
      <c r="F301" s="34" t="str">
        <f>IF(SUM(F290:F300)=0,"",SUM(F290:F300))</f>
        <v/>
      </c>
      <c r="G301" s="35"/>
      <c r="H301" s="35"/>
      <c r="I301" s="34" t="str">
        <f>IF(SUM(I290:I300)=0,"",SUM(I290:I300))</f>
        <v/>
      </c>
      <c r="J301" s="35"/>
      <c r="K301" s="36"/>
      <c r="L301" s="34" t="str">
        <f>IF(SUM(L290:L300)=0,"",SUM(L290:L300))</f>
        <v/>
      </c>
      <c r="M301" s="35"/>
      <c r="N301" s="36"/>
      <c r="O301" s="34" t="str">
        <f>IF(SUM(O290:O300)=0,"",SUM(O290:O300))</f>
        <v/>
      </c>
      <c r="P301" s="35"/>
      <c r="Q301" s="36"/>
      <c r="R301" s="34" t="str">
        <f>IF(SUM(R290:R300)=0,"",SUM(R290:R300))</f>
        <v/>
      </c>
      <c r="S301" s="35"/>
      <c r="T301" s="36"/>
      <c r="U301" s="34" t="str">
        <f>IF(SUM(U290:U300)=0,"",SUM(U290:U300))</f>
        <v/>
      </c>
      <c r="V301" s="35"/>
      <c r="W301" s="36"/>
      <c r="X301" s="34" t="str">
        <f>IF(SUM(X290:X300)=0,"",SUM(X290:X300))</f>
        <v/>
      </c>
      <c r="Y301" s="35"/>
      <c r="Z301" s="36"/>
      <c r="AA301" s="4">
        <f>SUM(F301:Z301)</f>
        <v>0</v>
      </c>
    </row>
    <row r="302" spans="1:28" ht="30" customHeight="1" x14ac:dyDescent="0.25">
      <c r="A302" s="23" t="s">
        <v>104</v>
      </c>
      <c r="B302" s="23" t="s">
        <v>79</v>
      </c>
      <c r="C302" s="23" t="s">
        <v>8</v>
      </c>
      <c r="D302" s="25"/>
      <c r="E302" s="27" t="s">
        <v>376</v>
      </c>
      <c r="F302" s="14"/>
      <c r="G302" s="17"/>
      <c r="H302" s="17" t="str">
        <f>IF(SUM(H290:H292)=0,"",SUM(H290:H292))</f>
        <v/>
      </c>
      <c r="I302" s="14"/>
      <c r="J302" s="17"/>
      <c r="K302" s="17" t="str">
        <f>IF(SUM(K290:K292)=0,"",SUM(K290:K292))</f>
        <v/>
      </c>
      <c r="L302" s="14"/>
      <c r="M302" s="17"/>
      <c r="N302" s="17" t="str">
        <f>IF(SUM(N290:N292)=0,"",SUM(N290:N292))</f>
        <v/>
      </c>
      <c r="O302" s="14"/>
      <c r="P302" s="17"/>
      <c r="Q302" s="17" t="str">
        <f>IF(SUM(Q290:Q292)=0,"",SUM(Q290:Q292))</f>
        <v/>
      </c>
      <c r="R302" s="14"/>
      <c r="S302" s="17"/>
      <c r="T302" s="17" t="str">
        <f>IF(SUM(T290:T292)=0,"",SUM(T290:T292))</f>
        <v/>
      </c>
      <c r="U302" s="14"/>
      <c r="V302" s="17"/>
      <c r="W302" s="17" t="str">
        <f>IF(SUM(W290:W292)=0,"",SUM(W290:W292))</f>
        <v/>
      </c>
      <c r="X302" s="14"/>
      <c r="Y302" s="17"/>
      <c r="Z302" s="17" t="str">
        <f>IF(SUM(Z290:Z292)=0,"",SUM(Z290:Z292))</f>
        <v/>
      </c>
      <c r="AA302" s="4">
        <f>SUM(F302:Z302)</f>
        <v>0</v>
      </c>
      <c r="AB302" s="5">
        <f>INT(SUM(F302:Z302)/3)</f>
        <v>0</v>
      </c>
    </row>
    <row r="303" spans="1:28" ht="30" customHeight="1" thickBot="1" x14ac:dyDescent="0.3">
      <c r="A303" s="23" t="s">
        <v>106</v>
      </c>
      <c r="B303" s="23" t="s">
        <v>79</v>
      </c>
      <c r="C303" s="23" t="s">
        <v>71</v>
      </c>
      <c r="D303" s="26"/>
      <c r="E303" s="18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4"/>
    </row>
    <row r="304" spans="1:28" ht="30" customHeight="1" x14ac:dyDescent="0.25">
      <c r="A304" s="23" t="s">
        <v>135</v>
      </c>
      <c r="B304" s="23" t="s">
        <v>130</v>
      </c>
      <c r="C304" s="23" t="s">
        <v>64</v>
      </c>
      <c r="D304" s="26"/>
      <c r="E304" s="20"/>
      <c r="F304" s="72">
        <f>IF((AA301-AB302)&lt;0,0,AA301-AB302)</f>
        <v>0</v>
      </c>
      <c r="G304" s="73"/>
      <c r="H304" s="74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4"/>
    </row>
    <row r="305" spans="1:27" ht="30" customHeight="1" thickBot="1" x14ac:dyDescent="0.3">
      <c r="A305" s="23" t="s">
        <v>138</v>
      </c>
      <c r="B305" s="23" t="s">
        <v>130</v>
      </c>
      <c r="C305" s="23" t="s">
        <v>76</v>
      </c>
      <c r="D305" s="26"/>
      <c r="E305" s="20"/>
      <c r="F305" s="75"/>
      <c r="G305" s="76"/>
      <c r="H305" s="77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4"/>
    </row>
    <row r="306" spans="1:27" ht="30" customHeight="1" x14ac:dyDescent="0.25">
      <c r="A306" s="23" t="s">
        <v>203</v>
      </c>
      <c r="B306" s="23" t="s">
        <v>201</v>
      </c>
      <c r="C306" s="23" t="s">
        <v>52</v>
      </c>
      <c r="D306" s="26"/>
      <c r="E306" s="20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7" ht="30" customHeight="1" x14ac:dyDescent="0.25">
      <c r="A307" s="23" t="s">
        <v>261</v>
      </c>
      <c r="B307" s="23" t="s">
        <v>201</v>
      </c>
      <c r="C307" s="23" t="s">
        <v>73</v>
      </c>
      <c r="D307" s="26"/>
      <c r="E307" s="20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7" ht="30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7" ht="50.1" customHeight="1" x14ac:dyDescent="0.25">
      <c r="A309" s="81" t="s">
        <v>401</v>
      </c>
      <c r="B309" s="81"/>
      <c r="C309" s="81"/>
      <c r="D309" s="81" t="s">
        <v>470</v>
      </c>
      <c r="E309" s="81"/>
      <c r="F309" s="81"/>
      <c r="G309" s="81"/>
      <c r="H309" s="81"/>
      <c r="I309" s="81" t="s">
        <v>471</v>
      </c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7" ht="24.9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7" ht="24.95" customHeight="1" x14ac:dyDescent="0.25">
      <c r="A311" s="82" t="s">
        <v>341</v>
      </c>
      <c r="B311" s="83"/>
      <c r="C311" s="84"/>
      <c r="D311" s="93" t="s">
        <v>415</v>
      </c>
      <c r="E311" s="94"/>
      <c r="F311" s="92"/>
      <c r="G311" s="92"/>
      <c r="H311" s="92"/>
      <c r="I311" s="92" t="s">
        <v>393</v>
      </c>
      <c r="J311" s="92"/>
      <c r="K311" s="92"/>
      <c r="L311" s="92" t="s">
        <v>394</v>
      </c>
      <c r="M311" s="92"/>
      <c r="N311" s="92"/>
      <c r="O311" s="92" t="s">
        <v>395</v>
      </c>
      <c r="P311" s="92"/>
      <c r="Q311" s="92"/>
      <c r="R311" s="92" t="s">
        <v>396</v>
      </c>
      <c r="S311" s="92"/>
      <c r="T311" s="92"/>
      <c r="U311" s="92" t="s">
        <v>397</v>
      </c>
      <c r="V311" s="92"/>
      <c r="W311" s="92"/>
      <c r="X311" s="92" t="s">
        <v>398</v>
      </c>
      <c r="Y311" s="92"/>
      <c r="Z311" s="92"/>
    </row>
    <row r="312" spans="1:27" ht="24.95" customHeight="1" x14ac:dyDescent="0.25">
      <c r="A312" s="85"/>
      <c r="B312" s="86"/>
      <c r="C312" s="87"/>
      <c r="D312" s="95"/>
      <c r="E312" s="96"/>
      <c r="F312" s="6"/>
      <c r="G312" s="7"/>
      <c r="H312" s="8"/>
      <c r="I312" s="6" t="s">
        <v>373</v>
      </c>
      <c r="J312" s="7" t="s">
        <v>399</v>
      </c>
      <c r="K312" s="9" t="s">
        <v>376</v>
      </c>
      <c r="L312" s="6" t="s">
        <v>373</v>
      </c>
      <c r="M312" s="7" t="s">
        <v>399</v>
      </c>
      <c r="N312" s="9" t="s">
        <v>376</v>
      </c>
      <c r="O312" s="6" t="s">
        <v>373</v>
      </c>
      <c r="P312" s="7" t="s">
        <v>399</v>
      </c>
      <c r="Q312" s="9" t="s">
        <v>376</v>
      </c>
      <c r="R312" s="6" t="s">
        <v>373</v>
      </c>
      <c r="S312" s="7" t="s">
        <v>399</v>
      </c>
      <c r="T312" s="9" t="s">
        <v>376</v>
      </c>
      <c r="U312" s="6" t="s">
        <v>373</v>
      </c>
      <c r="V312" s="7" t="s">
        <v>399</v>
      </c>
      <c r="W312" s="9" t="s">
        <v>376</v>
      </c>
      <c r="X312" s="6" t="s">
        <v>373</v>
      </c>
      <c r="Y312" s="7" t="s">
        <v>399</v>
      </c>
      <c r="Z312" s="9" t="s">
        <v>376</v>
      </c>
    </row>
    <row r="313" spans="1:27" ht="30" customHeight="1" x14ac:dyDescent="0.25">
      <c r="A313" s="10" t="s">
        <v>53</v>
      </c>
      <c r="B313" s="10" t="s">
        <v>0</v>
      </c>
      <c r="C313" s="10" t="s">
        <v>54</v>
      </c>
      <c r="D313" s="10"/>
      <c r="E313" s="28"/>
      <c r="F313" s="11"/>
      <c r="G313" s="12"/>
      <c r="H313" s="13"/>
      <c r="I313" s="14"/>
      <c r="J313" s="15" t="s">
        <v>399</v>
      </c>
      <c r="K313" s="16"/>
      <c r="L313" s="14"/>
      <c r="M313" s="15" t="s">
        <v>399</v>
      </c>
      <c r="N313" s="16"/>
      <c r="O313" s="14"/>
      <c r="P313" s="15" t="s">
        <v>399</v>
      </c>
      <c r="Q313" s="16"/>
      <c r="R313" s="14"/>
      <c r="S313" s="15" t="s">
        <v>399</v>
      </c>
      <c r="T313" s="16"/>
      <c r="U313" s="14"/>
      <c r="V313" s="15" t="s">
        <v>399</v>
      </c>
      <c r="W313" s="16"/>
      <c r="X313" s="14"/>
      <c r="Y313" s="15" t="s">
        <v>399</v>
      </c>
      <c r="Z313" s="16"/>
    </row>
    <row r="314" spans="1:27" ht="30" customHeight="1" x14ac:dyDescent="0.25">
      <c r="A314" s="10" t="s">
        <v>117</v>
      </c>
      <c r="B314" s="10" t="s">
        <v>79</v>
      </c>
      <c r="C314" s="10" t="s">
        <v>64</v>
      </c>
      <c r="D314" s="10"/>
      <c r="E314" s="28"/>
      <c r="F314" s="14"/>
      <c r="G314" s="15"/>
      <c r="H314" s="17"/>
      <c r="I314" s="14"/>
      <c r="J314" s="15" t="s">
        <v>399</v>
      </c>
      <c r="K314" s="16"/>
      <c r="L314" s="14"/>
      <c r="M314" s="15" t="s">
        <v>399</v>
      </c>
      <c r="N314" s="16"/>
      <c r="O314" s="14"/>
      <c r="P314" s="15" t="s">
        <v>399</v>
      </c>
      <c r="Q314" s="16"/>
      <c r="R314" s="14"/>
      <c r="S314" s="15" t="s">
        <v>399</v>
      </c>
      <c r="T314" s="16"/>
      <c r="U314" s="14"/>
      <c r="V314" s="15" t="s">
        <v>399</v>
      </c>
      <c r="W314" s="16"/>
      <c r="X314" s="14"/>
      <c r="Y314" s="15" t="s">
        <v>399</v>
      </c>
      <c r="Z314" s="16"/>
    </row>
    <row r="315" spans="1:27" ht="30" customHeight="1" x14ac:dyDescent="0.25">
      <c r="A315" s="10" t="s">
        <v>129</v>
      </c>
      <c r="B315" s="10" t="s">
        <v>79</v>
      </c>
      <c r="C315" s="10" t="s">
        <v>73</v>
      </c>
      <c r="D315" s="10"/>
      <c r="E315" s="28"/>
      <c r="F315" s="14"/>
      <c r="G315" s="15"/>
      <c r="H315" s="17"/>
      <c r="I315" s="14"/>
      <c r="J315" s="15" t="s">
        <v>399</v>
      </c>
      <c r="K315" s="16"/>
      <c r="L315" s="14"/>
      <c r="M315" s="15" t="s">
        <v>399</v>
      </c>
      <c r="N315" s="16"/>
      <c r="O315" s="14"/>
      <c r="P315" s="15" t="s">
        <v>399</v>
      </c>
      <c r="Q315" s="16"/>
      <c r="R315" s="14"/>
      <c r="S315" s="15" t="s">
        <v>399</v>
      </c>
      <c r="T315" s="16"/>
      <c r="U315" s="14"/>
      <c r="V315" s="15" t="s">
        <v>399</v>
      </c>
      <c r="W315" s="16"/>
      <c r="X315" s="14"/>
      <c r="Y315" s="15" t="s">
        <v>399</v>
      </c>
      <c r="Z315" s="16"/>
    </row>
    <row r="316" spans="1:27" ht="30" customHeight="1" x14ac:dyDescent="0.25">
      <c r="A316" s="10" t="s">
        <v>183</v>
      </c>
      <c r="B316" s="10" t="s">
        <v>130</v>
      </c>
      <c r="C316" s="10" t="s">
        <v>17</v>
      </c>
      <c r="D316" s="10"/>
      <c r="E316" s="28"/>
      <c r="F316" s="14"/>
      <c r="G316" s="17"/>
      <c r="H316" s="17"/>
      <c r="I316" s="14"/>
      <c r="J316" s="17"/>
      <c r="K316" s="16"/>
      <c r="L316" s="14"/>
      <c r="M316" s="17"/>
      <c r="N316" s="16"/>
      <c r="O316" s="14"/>
      <c r="P316" s="17"/>
      <c r="Q316" s="16"/>
      <c r="R316" s="14"/>
      <c r="S316" s="17"/>
      <c r="T316" s="16"/>
      <c r="U316" s="14"/>
      <c r="V316" s="17"/>
      <c r="W316" s="16"/>
      <c r="X316" s="14"/>
      <c r="Y316" s="17"/>
      <c r="Z316" s="16"/>
    </row>
    <row r="317" spans="1:27" ht="30" customHeight="1" x14ac:dyDescent="0.25">
      <c r="A317" s="10" t="s">
        <v>188</v>
      </c>
      <c r="B317" s="10" t="s">
        <v>130</v>
      </c>
      <c r="C317" s="10" t="s">
        <v>68</v>
      </c>
      <c r="D317" s="10"/>
      <c r="E317" s="28"/>
      <c r="F317" s="14"/>
      <c r="G317" s="17"/>
      <c r="H317" s="17"/>
      <c r="I317" s="14"/>
      <c r="J317" s="17"/>
      <c r="K317" s="16"/>
      <c r="L317" s="14"/>
      <c r="M317" s="17"/>
      <c r="N317" s="16"/>
      <c r="O317" s="14"/>
      <c r="P317" s="17"/>
      <c r="Q317" s="16"/>
      <c r="R317" s="14"/>
      <c r="S317" s="17"/>
      <c r="T317" s="16"/>
      <c r="U317" s="14"/>
      <c r="V317" s="17"/>
      <c r="W317" s="16"/>
      <c r="X317" s="14"/>
      <c r="Y317" s="17"/>
      <c r="Z317" s="16"/>
    </row>
    <row r="318" spans="1:27" ht="30" customHeight="1" x14ac:dyDescent="0.25">
      <c r="A318" s="10" t="s">
        <v>148</v>
      </c>
      <c r="B318" s="10" t="s">
        <v>130</v>
      </c>
      <c r="C318" s="10" t="s">
        <v>25</v>
      </c>
      <c r="D318" s="10"/>
      <c r="E318" s="28"/>
      <c r="F318" s="14"/>
      <c r="G318" s="17"/>
      <c r="H318" s="17"/>
      <c r="I318" s="14"/>
      <c r="J318" s="17"/>
      <c r="K318" s="16"/>
      <c r="L318" s="14"/>
      <c r="M318" s="17"/>
      <c r="N318" s="16"/>
      <c r="O318" s="14"/>
      <c r="P318" s="17"/>
      <c r="Q318" s="16"/>
      <c r="R318" s="14"/>
      <c r="S318" s="17"/>
      <c r="T318" s="16"/>
      <c r="U318" s="14"/>
      <c r="V318" s="17"/>
      <c r="W318" s="16"/>
      <c r="X318" s="14"/>
      <c r="Y318" s="17"/>
      <c r="Z318" s="16"/>
    </row>
    <row r="319" spans="1:27" ht="30" customHeight="1" x14ac:dyDescent="0.25">
      <c r="A319" s="10" t="s">
        <v>281</v>
      </c>
      <c r="B319" s="10" t="s">
        <v>201</v>
      </c>
      <c r="C319" s="10" t="s">
        <v>35</v>
      </c>
      <c r="D319" s="10"/>
      <c r="E319" s="28"/>
      <c r="F319" s="14"/>
      <c r="G319" s="17"/>
      <c r="H319" s="17"/>
      <c r="I319" s="14"/>
      <c r="J319" s="17"/>
      <c r="K319" s="16"/>
      <c r="L319" s="14"/>
      <c r="M319" s="17"/>
      <c r="N319" s="16"/>
      <c r="O319" s="14"/>
      <c r="P319" s="17"/>
      <c r="Q319" s="16"/>
      <c r="R319" s="14"/>
      <c r="S319" s="17"/>
      <c r="T319" s="16"/>
      <c r="U319" s="14"/>
      <c r="V319" s="17"/>
      <c r="W319" s="16"/>
      <c r="X319" s="14"/>
      <c r="Y319" s="17"/>
      <c r="Z319" s="16"/>
    </row>
    <row r="320" spans="1:27" ht="30" customHeight="1" x14ac:dyDescent="0.25">
      <c r="A320" s="10" t="s">
        <v>297</v>
      </c>
      <c r="B320" s="10" t="s">
        <v>201</v>
      </c>
      <c r="C320" s="10" t="s">
        <v>266</v>
      </c>
      <c r="D320" s="10"/>
      <c r="E320" s="28"/>
      <c r="F320" s="14"/>
      <c r="G320" s="17"/>
      <c r="H320" s="17"/>
      <c r="I320" s="14"/>
      <c r="J320" s="17"/>
      <c r="K320" s="16"/>
      <c r="L320" s="14"/>
      <c r="M320" s="17"/>
      <c r="N320" s="16"/>
      <c r="O320" s="14"/>
      <c r="P320" s="17"/>
      <c r="Q320" s="16"/>
      <c r="R320" s="14"/>
      <c r="S320" s="17"/>
      <c r="T320" s="16"/>
      <c r="U320" s="14"/>
      <c r="V320" s="17"/>
      <c r="W320" s="16"/>
      <c r="X320" s="14"/>
      <c r="Y320" s="17"/>
      <c r="Z320" s="16"/>
    </row>
    <row r="321" spans="1:28" ht="30" customHeight="1" x14ac:dyDescent="0.25">
      <c r="A321" s="10" t="s">
        <v>304</v>
      </c>
      <c r="B321" s="10" t="s">
        <v>201</v>
      </c>
      <c r="C321" s="10" t="s">
        <v>60</v>
      </c>
      <c r="D321" s="10"/>
      <c r="E321" s="28"/>
      <c r="F321" s="14"/>
      <c r="G321" s="17"/>
      <c r="H321" s="17"/>
      <c r="I321" s="14"/>
      <c r="J321" s="17"/>
      <c r="K321" s="16"/>
      <c r="L321" s="14"/>
      <c r="M321" s="17"/>
      <c r="N321" s="16"/>
      <c r="O321" s="14"/>
      <c r="P321" s="17"/>
      <c r="Q321" s="16"/>
      <c r="R321" s="14"/>
      <c r="S321" s="17"/>
      <c r="T321" s="16"/>
      <c r="U321" s="14"/>
      <c r="V321" s="17"/>
      <c r="W321" s="16"/>
      <c r="X321" s="14"/>
      <c r="Y321" s="17"/>
      <c r="Z321" s="16"/>
    </row>
    <row r="322" spans="1:28" ht="30" customHeight="1" x14ac:dyDescent="0.25">
      <c r="A322" s="10" t="s">
        <v>310</v>
      </c>
      <c r="B322" s="10" t="s">
        <v>201</v>
      </c>
      <c r="C322" s="10" t="s">
        <v>311</v>
      </c>
      <c r="D322" s="10"/>
      <c r="E322" s="28"/>
      <c r="F322" s="14"/>
      <c r="G322" s="17"/>
      <c r="H322" s="17"/>
      <c r="I322" s="14"/>
      <c r="J322" s="17"/>
      <c r="K322" s="16"/>
      <c r="L322" s="14"/>
      <c r="M322" s="17"/>
      <c r="N322" s="16"/>
      <c r="O322" s="14"/>
      <c r="P322" s="17"/>
      <c r="Q322" s="16"/>
      <c r="R322" s="14"/>
      <c r="S322" s="17"/>
      <c r="T322" s="16"/>
      <c r="U322" s="14"/>
      <c r="V322" s="17"/>
      <c r="W322" s="16"/>
      <c r="X322" s="14"/>
      <c r="Y322" s="17"/>
      <c r="Z322" s="16"/>
    </row>
    <row r="323" spans="1:28" ht="30" customHeight="1" thickBot="1" x14ac:dyDescent="0.3">
      <c r="A323" s="29" t="s">
        <v>312</v>
      </c>
      <c r="B323" s="29" t="s">
        <v>201</v>
      </c>
      <c r="C323" s="29" t="s">
        <v>41</v>
      </c>
      <c r="D323" s="29"/>
      <c r="E323" s="28"/>
      <c r="F323" s="30"/>
      <c r="G323" s="19"/>
      <c r="H323" s="19"/>
      <c r="I323" s="30"/>
      <c r="J323" s="19"/>
      <c r="K323" s="31"/>
      <c r="L323" s="30"/>
      <c r="M323" s="19"/>
      <c r="N323" s="31"/>
      <c r="O323" s="30"/>
      <c r="P323" s="19"/>
      <c r="Q323" s="31"/>
      <c r="R323" s="30"/>
      <c r="S323" s="19"/>
      <c r="T323" s="31"/>
      <c r="U323" s="30"/>
      <c r="V323" s="19"/>
      <c r="W323" s="31"/>
      <c r="X323" s="30"/>
      <c r="Y323" s="19"/>
      <c r="Z323" s="31"/>
    </row>
    <row r="324" spans="1:28" ht="30" customHeight="1" thickTop="1" x14ac:dyDescent="0.25">
      <c r="A324" s="32" t="s">
        <v>61</v>
      </c>
      <c r="B324" s="32" t="s">
        <v>0</v>
      </c>
      <c r="C324" s="32" t="s">
        <v>62</v>
      </c>
      <c r="D324" s="32"/>
      <c r="E324" s="33" t="s">
        <v>373</v>
      </c>
      <c r="F324" s="34" t="str">
        <f>IF(SUM(F313:F323)=0,"",SUM(F313:F323))</f>
        <v/>
      </c>
      <c r="G324" s="35"/>
      <c r="H324" s="35"/>
      <c r="I324" s="34" t="str">
        <f>IF(SUM(I313:I323)=0,"",SUM(I313:I323))</f>
        <v/>
      </c>
      <c r="J324" s="35"/>
      <c r="K324" s="36"/>
      <c r="L324" s="34" t="str">
        <f>IF(SUM(L313:L323)=0,"",SUM(L313:L323))</f>
        <v/>
      </c>
      <c r="M324" s="35"/>
      <c r="N324" s="36"/>
      <c r="O324" s="34" t="str">
        <f>IF(SUM(O313:O323)=0,"",SUM(O313:O323))</f>
        <v/>
      </c>
      <c r="P324" s="35"/>
      <c r="Q324" s="36"/>
      <c r="R324" s="34" t="str">
        <f>IF(SUM(R313:R323)=0,"",SUM(R313:R323))</f>
        <v/>
      </c>
      <c r="S324" s="35"/>
      <c r="T324" s="36"/>
      <c r="U324" s="34" t="str">
        <f>IF(SUM(U313:U323)=0,"",SUM(U313:U323))</f>
        <v/>
      </c>
      <c r="V324" s="35"/>
      <c r="W324" s="36"/>
      <c r="X324" s="34" t="str">
        <f>IF(SUM(X313:X323)=0,"",SUM(X313:X323))</f>
        <v/>
      </c>
      <c r="Y324" s="35"/>
      <c r="Z324" s="36"/>
      <c r="AA324" s="4">
        <f>SUM(F324:Z324)</f>
        <v>0</v>
      </c>
    </row>
    <row r="325" spans="1:28" ht="30" customHeight="1" x14ac:dyDescent="0.25">
      <c r="A325" s="23" t="s">
        <v>189</v>
      </c>
      <c r="B325" s="23" t="s">
        <v>130</v>
      </c>
      <c r="C325" s="23" t="s">
        <v>190</v>
      </c>
      <c r="D325" s="23"/>
      <c r="E325" s="24" t="s">
        <v>376</v>
      </c>
      <c r="F325" s="14"/>
      <c r="G325" s="17"/>
      <c r="H325" s="17" t="str">
        <f>IF(SUM(H313:H315)=0,"",SUM(H313:H315))</f>
        <v/>
      </c>
      <c r="I325" s="14"/>
      <c r="J325" s="17"/>
      <c r="K325" s="17" t="str">
        <f>IF(SUM(K313:K315)=0,"",SUM(K313:K315))</f>
        <v/>
      </c>
      <c r="L325" s="14"/>
      <c r="M325" s="17"/>
      <c r="N325" s="17" t="str">
        <f>IF(SUM(N313:N315)=0,"",SUM(N313:N315))</f>
        <v/>
      </c>
      <c r="O325" s="14"/>
      <c r="P325" s="17"/>
      <c r="Q325" s="17" t="str">
        <f>IF(SUM(Q313:Q315)=0,"",SUM(Q313:Q315))</f>
        <v/>
      </c>
      <c r="R325" s="14"/>
      <c r="S325" s="17"/>
      <c r="T325" s="17" t="str">
        <f>IF(SUM(T313:T315)=0,"",SUM(T313:T315))</f>
        <v/>
      </c>
      <c r="U325" s="14"/>
      <c r="V325" s="17"/>
      <c r="W325" s="17" t="str">
        <f>IF(SUM(W313:W315)=0,"",SUM(W313:W315))</f>
        <v/>
      </c>
      <c r="X325" s="14"/>
      <c r="Y325" s="17"/>
      <c r="Z325" s="17" t="str">
        <f>IF(SUM(Z313:Z315)=0,"",SUM(Z313:Z315))</f>
        <v/>
      </c>
      <c r="AA325" s="4">
        <f>SUM(F325:Z325)</f>
        <v>0</v>
      </c>
      <c r="AB325" s="5">
        <f>INT(SUM(F325:Z325)/3)</f>
        <v>0</v>
      </c>
    </row>
    <row r="326" spans="1:28" ht="30" customHeight="1" thickBot="1" x14ac:dyDescent="0.3">
      <c r="A326" s="23" t="s">
        <v>143</v>
      </c>
      <c r="B326" s="23" t="s">
        <v>130</v>
      </c>
      <c r="C326" s="23" t="s">
        <v>8</v>
      </c>
      <c r="D326" s="23"/>
      <c r="E326" s="18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4"/>
    </row>
    <row r="327" spans="1:28" ht="30" customHeight="1" x14ac:dyDescent="0.25">
      <c r="A327" s="23" t="s">
        <v>306</v>
      </c>
      <c r="B327" s="23" t="s">
        <v>201</v>
      </c>
      <c r="C327" s="23" t="s">
        <v>27</v>
      </c>
      <c r="D327" s="23"/>
      <c r="E327" s="20"/>
      <c r="F327" s="72">
        <f>IF((AA324-AB325)&lt;0,0,AA324-AB325)</f>
        <v>0</v>
      </c>
      <c r="G327" s="73"/>
      <c r="H327" s="74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4"/>
    </row>
    <row r="328" spans="1:28" ht="30" customHeight="1" thickBot="1" x14ac:dyDescent="0.3">
      <c r="A328" s="23" t="s">
        <v>308</v>
      </c>
      <c r="B328" s="23" t="s">
        <v>201</v>
      </c>
      <c r="C328" s="23" t="s">
        <v>206</v>
      </c>
      <c r="D328" s="23"/>
      <c r="E328" s="20"/>
      <c r="F328" s="75"/>
      <c r="G328" s="76"/>
      <c r="H328" s="77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4"/>
    </row>
    <row r="329" spans="1:28" ht="30" customHeight="1" x14ac:dyDescent="0.25">
      <c r="A329" s="23" t="s">
        <v>256</v>
      </c>
      <c r="B329" s="23" t="s">
        <v>201</v>
      </c>
      <c r="C329" s="23" t="s">
        <v>30</v>
      </c>
      <c r="D329" s="23"/>
      <c r="E329" s="20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8" ht="30" customHeight="1" x14ac:dyDescent="0.25">
      <c r="A330" s="23" t="s">
        <v>303</v>
      </c>
      <c r="B330" s="23" t="s">
        <v>201</v>
      </c>
      <c r="C330" s="23" t="s">
        <v>273</v>
      </c>
      <c r="D330" s="23"/>
      <c r="E330" s="20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8" ht="50.1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8" ht="24.95" customHeight="1" x14ac:dyDescent="0.25">
      <c r="A332" s="82" t="s">
        <v>363</v>
      </c>
      <c r="B332" s="83"/>
      <c r="C332" s="84"/>
      <c r="D332" s="93" t="s">
        <v>50</v>
      </c>
      <c r="E332" s="94"/>
      <c r="F332" s="92"/>
      <c r="G332" s="92"/>
      <c r="H332" s="92"/>
      <c r="I332" s="92" t="s">
        <v>393</v>
      </c>
      <c r="J332" s="92"/>
      <c r="K332" s="92"/>
      <c r="L332" s="92" t="s">
        <v>394</v>
      </c>
      <c r="M332" s="92"/>
      <c r="N332" s="92"/>
      <c r="O332" s="92" t="s">
        <v>395</v>
      </c>
      <c r="P332" s="92"/>
      <c r="Q332" s="92"/>
      <c r="R332" s="92" t="s">
        <v>396</v>
      </c>
      <c r="S332" s="92"/>
      <c r="T332" s="92"/>
      <c r="U332" s="92" t="s">
        <v>397</v>
      </c>
      <c r="V332" s="92"/>
      <c r="W332" s="92"/>
      <c r="X332" s="92" t="s">
        <v>398</v>
      </c>
      <c r="Y332" s="92"/>
      <c r="Z332" s="92"/>
    </row>
    <row r="333" spans="1:28" ht="24.95" customHeight="1" x14ac:dyDescent="0.25">
      <c r="A333" s="85"/>
      <c r="B333" s="86"/>
      <c r="C333" s="87"/>
      <c r="D333" s="95"/>
      <c r="E333" s="96"/>
      <c r="F333" s="6"/>
      <c r="G333" s="7"/>
      <c r="H333" s="8"/>
      <c r="I333" s="6" t="s">
        <v>373</v>
      </c>
      <c r="J333" s="7" t="s">
        <v>399</v>
      </c>
      <c r="K333" s="9" t="s">
        <v>376</v>
      </c>
      <c r="L333" s="6" t="s">
        <v>373</v>
      </c>
      <c r="M333" s="7" t="s">
        <v>399</v>
      </c>
      <c r="N333" s="9" t="s">
        <v>376</v>
      </c>
      <c r="O333" s="6" t="s">
        <v>373</v>
      </c>
      <c r="P333" s="7" t="s">
        <v>399</v>
      </c>
      <c r="Q333" s="9" t="s">
        <v>376</v>
      </c>
      <c r="R333" s="6" t="s">
        <v>373</v>
      </c>
      <c r="S333" s="7" t="s">
        <v>399</v>
      </c>
      <c r="T333" s="9" t="s">
        <v>376</v>
      </c>
      <c r="U333" s="6" t="s">
        <v>373</v>
      </c>
      <c r="V333" s="7" t="s">
        <v>399</v>
      </c>
      <c r="W333" s="9" t="s">
        <v>376</v>
      </c>
      <c r="X333" s="6" t="s">
        <v>373</v>
      </c>
      <c r="Y333" s="7" t="s">
        <v>399</v>
      </c>
      <c r="Z333" s="9" t="s">
        <v>376</v>
      </c>
    </row>
    <row r="334" spans="1:28" ht="30" customHeight="1" x14ac:dyDescent="0.25">
      <c r="A334" s="10" t="s">
        <v>51</v>
      </c>
      <c r="B334" s="10" t="s">
        <v>0</v>
      </c>
      <c r="C334" s="10" t="s">
        <v>52</v>
      </c>
      <c r="D334" s="22"/>
      <c r="E334" s="28"/>
      <c r="F334" s="11"/>
      <c r="G334" s="12"/>
      <c r="H334" s="13"/>
      <c r="I334" s="14"/>
      <c r="J334" s="15" t="s">
        <v>399</v>
      </c>
      <c r="K334" s="16"/>
      <c r="L334" s="14"/>
      <c r="M334" s="15" t="s">
        <v>399</v>
      </c>
      <c r="N334" s="16"/>
      <c r="O334" s="14"/>
      <c r="P334" s="15" t="s">
        <v>399</v>
      </c>
      <c r="Q334" s="16"/>
      <c r="R334" s="14"/>
      <c r="S334" s="15" t="s">
        <v>399</v>
      </c>
      <c r="T334" s="16"/>
      <c r="U334" s="14"/>
      <c r="V334" s="15" t="s">
        <v>399</v>
      </c>
      <c r="W334" s="16"/>
      <c r="X334" s="14"/>
      <c r="Y334" s="15" t="s">
        <v>399</v>
      </c>
      <c r="Z334" s="16"/>
    </row>
    <row r="335" spans="1:28" ht="30" customHeight="1" x14ac:dyDescent="0.25">
      <c r="A335" s="10" t="s">
        <v>109</v>
      </c>
      <c r="B335" s="10" t="s">
        <v>79</v>
      </c>
      <c r="C335" s="10" t="s">
        <v>76</v>
      </c>
      <c r="D335" s="22"/>
      <c r="E335" s="28"/>
      <c r="F335" s="14"/>
      <c r="G335" s="15"/>
      <c r="H335" s="17"/>
      <c r="I335" s="14"/>
      <c r="J335" s="15" t="s">
        <v>399</v>
      </c>
      <c r="K335" s="16"/>
      <c r="L335" s="14"/>
      <c r="M335" s="15" t="s">
        <v>399</v>
      </c>
      <c r="N335" s="16"/>
      <c r="O335" s="14"/>
      <c r="P335" s="15" t="s">
        <v>399</v>
      </c>
      <c r="Q335" s="16"/>
      <c r="R335" s="14"/>
      <c r="S335" s="15" t="s">
        <v>399</v>
      </c>
      <c r="T335" s="16"/>
      <c r="U335" s="14"/>
      <c r="V335" s="15" t="s">
        <v>399</v>
      </c>
      <c r="W335" s="16"/>
      <c r="X335" s="14"/>
      <c r="Y335" s="15" t="s">
        <v>399</v>
      </c>
      <c r="Z335" s="16"/>
    </row>
    <row r="336" spans="1:28" ht="30" customHeight="1" x14ac:dyDescent="0.25">
      <c r="A336" s="10" t="s">
        <v>111</v>
      </c>
      <c r="B336" s="10" t="s">
        <v>79</v>
      </c>
      <c r="C336" s="10" t="s">
        <v>8</v>
      </c>
      <c r="D336" s="22"/>
      <c r="E336" s="28"/>
      <c r="F336" s="14"/>
      <c r="G336" s="15"/>
      <c r="H336" s="17"/>
      <c r="I336" s="14"/>
      <c r="J336" s="15" t="s">
        <v>399</v>
      </c>
      <c r="K336" s="16"/>
      <c r="L336" s="14"/>
      <c r="M336" s="15" t="s">
        <v>399</v>
      </c>
      <c r="N336" s="16"/>
      <c r="O336" s="14"/>
      <c r="P336" s="15" t="s">
        <v>399</v>
      </c>
      <c r="Q336" s="16"/>
      <c r="R336" s="14"/>
      <c r="S336" s="15" t="s">
        <v>399</v>
      </c>
      <c r="T336" s="16"/>
      <c r="U336" s="14"/>
      <c r="V336" s="15" t="s">
        <v>399</v>
      </c>
      <c r="W336" s="16"/>
      <c r="X336" s="14"/>
      <c r="Y336" s="15" t="s">
        <v>399</v>
      </c>
      <c r="Z336" s="16"/>
    </row>
    <row r="337" spans="1:28" ht="30" customHeight="1" x14ac:dyDescent="0.25">
      <c r="A337" s="10" t="s">
        <v>166</v>
      </c>
      <c r="B337" s="10" t="s">
        <v>130</v>
      </c>
      <c r="C337" s="10" t="s">
        <v>25</v>
      </c>
      <c r="D337" s="22"/>
      <c r="E337" s="28"/>
      <c r="F337" s="14"/>
      <c r="G337" s="17"/>
      <c r="H337" s="17"/>
      <c r="I337" s="14"/>
      <c r="J337" s="17"/>
      <c r="K337" s="16"/>
      <c r="L337" s="14"/>
      <c r="M337" s="17"/>
      <c r="N337" s="16"/>
      <c r="O337" s="14"/>
      <c r="P337" s="17"/>
      <c r="Q337" s="16"/>
      <c r="R337" s="14"/>
      <c r="S337" s="17"/>
      <c r="T337" s="16"/>
      <c r="U337" s="14"/>
      <c r="V337" s="17"/>
      <c r="W337" s="16"/>
      <c r="X337" s="14"/>
      <c r="Y337" s="17"/>
      <c r="Z337" s="16"/>
    </row>
    <row r="338" spans="1:28" ht="30" customHeight="1" x14ac:dyDescent="0.25">
      <c r="A338" s="10" t="s">
        <v>184</v>
      </c>
      <c r="B338" s="10" t="s">
        <v>130</v>
      </c>
      <c r="C338" s="10" t="s">
        <v>8</v>
      </c>
      <c r="D338" s="22"/>
      <c r="E338" s="28"/>
      <c r="F338" s="14"/>
      <c r="G338" s="17"/>
      <c r="H338" s="17"/>
      <c r="I338" s="14"/>
      <c r="J338" s="17"/>
      <c r="K338" s="16"/>
      <c r="L338" s="14"/>
      <c r="M338" s="17"/>
      <c r="N338" s="16"/>
      <c r="O338" s="14"/>
      <c r="P338" s="17"/>
      <c r="Q338" s="16"/>
      <c r="R338" s="14"/>
      <c r="S338" s="17"/>
      <c r="T338" s="16"/>
      <c r="U338" s="14"/>
      <c r="V338" s="17"/>
      <c r="W338" s="16"/>
      <c r="X338" s="14"/>
      <c r="Y338" s="17"/>
      <c r="Z338" s="16"/>
    </row>
    <row r="339" spans="1:28" ht="30" customHeight="1" x14ac:dyDescent="0.25">
      <c r="A339" s="10" t="s">
        <v>197</v>
      </c>
      <c r="B339" s="10" t="s">
        <v>130</v>
      </c>
      <c r="C339" s="10" t="s">
        <v>60</v>
      </c>
      <c r="D339" s="22"/>
      <c r="E339" s="28"/>
      <c r="F339" s="14"/>
      <c r="G339" s="17"/>
      <c r="H339" s="17"/>
      <c r="I339" s="14"/>
      <c r="J339" s="17"/>
      <c r="K339" s="16"/>
      <c r="L339" s="14"/>
      <c r="M339" s="17"/>
      <c r="N339" s="16"/>
      <c r="O339" s="14"/>
      <c r="P339" s="17"/>
      <c r="Q339" s="16"/>
      <c r="R339" s="14"/>
      <c r="S339" s="17"/>
      <c r="T339" s="16"/>
      <c r="U339" s="14"/>
      <c r="V339" s="17"/>
      <c r="W339" s="16"/>
      <c r="X339" s="14"/>
      <c r="Y339" s="17"/>
      <c r="Z339" s="16"/>
    </row>
    <row r="340" spans="1:28" ht="30" customHeight="1" x14ac:dyDescent="0.25">
      <c r="A340" s="10" t="s">
        <v>213</v>
      </c>
      <c r="B340" s="10" t="s">
        <v>201</v>
      </c>
      <c r="C340" s="10" t="s">
        <v>49</v>
      </c>
      <c r="D340" s="22"/>
      <c r="E340" s="28"/>
      <c r="F340" s="14"/>
      <c r="G340" s="17"/>
      <c r="H340" s="17"/>
      <c r="I340" s="14"/>
      <c r="J340" s="17"/>
      <c r="K340" s="16"/>
      <c r="L340" s="14"/>
      <c r="M340" s="17"/>
      <c r="N340" s="16"/>
      <c r="O340" s="14"/>
      <c r="P340" s="17"/>
      <c r="Q340" s="16"/>
      <c r="R340" s="14"/>
      <c r="S340" s="17"/>
      <c r="T340" s="16"/>
      <c r="U340" s="14"/>
      <c r="V340" s="17"/>
      <c r="W340" s="16"/>
      <c r="X340" s="14"/>
      <c r="Y340" s="17"/>
      <c r="Z340" s="16"/>
    </row>
    <row r="341" spans="1:28" ht="30" customHeight="1" x14ac:dyDescent="0.25">
      <c r="A341" s="10" t="s">
        <v>226</v>
      </c>
      <c r="B341" s="10" t="s">
        <v>201</v>
      </c>
      <c r="C341" s="10" t="s">
        <v>64</v>
      </c>
      <c r="D341" s="22"/>
      <c r="E341" s="28"/>
      <c r="F341" s="14"/>
      <c r="G341" s="17"/>
      <c r="H341" s="17"/>
      <c r="I341" s="14"/>
      <c r="J341" s="17"/>
      <c r="K341" s="16"/>
      <c r="L341" s="14"/>
      <c r="M341" s="17"/>
      <c r="N341" s="16"/>
      <c r="O341" s="14"/>
      <c r="P341" s="17"/>
      <c r="Q341" s="16"/>
      <c r="R341" s="14"/>
      <c r="S341" s="17"/>
      <c r="T341" s="16"/>
      <c r="U341" s="14"/>
      <c r="V341" s="17"/>
      <c r="W341" s="16"/>
      <c r="X341" s="14"/>
      <c r="Y341" s="17"/>
      <c r="Z341" s="16"/>
    </row>
    <row r="342" spans="1:28" ht="30" customHeight="1" x14ac:dyDescent="0.25">
      <c r="A342" s="10" t="s">
        <v>250</v>
      </c>
      <c r="B342" s="10" t="s">
        <v>201</v>
      </c>
      <c r="C342" s="10" t="s">
        <v>76</v>
      </c>
      <c r="D342" s="22"/>
      <c r="E342" s="28"/>
      <c r="F342" s="14"/>
      <c r="G342" s="17"/>
      <c r="H342" s="17"/>
      <c r="I342" s="14"/>
      <c r="J342" s="17"/>
      <c r="K342" s="16"/>
      <c r="L342" s="14"/>
      <c r="M342" s="17"/>
      <c r="N342" s="16"/>
      <c r="O342" s="14"/>
      <c r="P342" s="17"/>
      <c r="Q342" s="16"/>
      <c r="R342" s="14"/>
      <c r="S342" s="17"/>
      <c r="T342" s="16"/>
      <c r="U342" s="14"/>
      <c r="V342" s="17"/>
      <c r="W342" s="16"/>
      <c r="X342" s="14"/>
      <c r="Y342" s="17"/>
      <c r="Z342" s="16"/>
    </row>
    <row r="343" spans="1:28" ht="30" customHeight="1" x14ac:dyDescent="0.25">
      <c r="A343" s="10" t="s">
        <v>298</v>
      </c>
      <c r="B343" s="10" t="s">
        <v>201</v>
      </c>
      <c r="C343" s="10" t="s">
        <v>73</v>
      </c>
      <c r="D343" s="22"/>
      <c r="E343" s="28"/>
      <c r="F343" s="14"/>
      <c r="G343" s="17"/>
      <c r="H343" s="17"/>
      <c r="I343" s="14"/>
      <c r="J343" s="17"/>
      <c r="K343" s="16"/>
      <c r="L343" s="14"/>
      <c r="M343" s="17"/>
      <c r="N343" s="16"/>
      <c r="O343" s="14"/>
      <c r="P343" s="17"/>
      <c r="Q343" s="16"/>
      <c r="R343" s="14"/>
      <c r="S343" s="17"/>
      <c r="T343" s="16"/>
      <c r="U343" s="14"/>
      <c r="V343" s="17"/>
      <c r="W343" s="16"/>
      <c r="X343" s="14"/>
      <c r="Y343" s="17"/>
      <c r="Z343" s="16"/>
    </row>
    <row r="344" spans="1:28" ht="30" customHeight="1" thickBot="1" x14ac:dyDescent="0.3">
      <c r="A344" s="29" t="s">
        <v>260</v>
      </c>
      <c r="B344" s="29" t="s">
        <v>201</v>
      </c>
      <c r="C344" s="29" t="s">
        <v>37</v>
      </c>
      <c r="D344" s="37"/>
      <c r="E344" s="28"/>
      <c r="F344" s="30"/>
      <c r="G344" s="19"/>
      <c r="H344" s="19"/>
      <c r="I344" s="30"/>
      <c r="J344" s="19"/>
      <c r="K344" s="31"/>
      <c r="L344" s="30"/>
      <c r="M344" s="19"/>
      <c r="N344" s="31"/>
      <c r="O344" s="30"/>
      <c r="P344" s="19"/>
      <c r="Q344" s="31"/>
      <c r="R344" s="30"/>
      <c r="S344" s="19"/>
      <c r="T344" s="31"/>
      <c r="U344" s="30"/>
      <c r="V344" s="19"/>
      <c r="W344" s="31"/>
      <c r="X344" s="30"/>
      <c r="Y344" s="19"/>
      <c r="Z344" s="31"/>
    </row>
    <row r="345" spans="1:28" ht="30" customHeight="1" thickTop="1" x14ac:dyDescent="0.25">
      <c r="A345" s="32" t="s">
        <v>48</v>
      </c>
      <c r="B345" s="32" t="s">
        <v>0</v>
      </c>
      <c r="C345" s="32" t="s">
        <v>49</v>
      </c>
      <c r="D345" s="38"/>
      <c r="E345" s="39" t="s">
        <v>373</v>
      </c>
      <c r="F345" s="34" t="str">
        <f>IF(SUM(F334:F344)=0,"",SUM(F334:F344))</f>
        <v/>
      </c>
      <c r="G345" s="35"/>
      <c r="H345" s="35"/>
      <c r="I345" s="34" t="str">
        <f>IF(SUM(I334:I344)=0,"",SUM(I334:I344))</f>
        <v/>
      </c>
      <c r="J345" s="35"/>
      <c r="K345" s="36"/>
      <c r="L345" s="34" t="str">
        <f>IF(SUM(L334:L344)=0,"",SUM(L334:L344))</f>
        <v/>
      </c>
      <c r="M345" s="35"/>
      <c r="N345" s="36"/>
      <c r="O345" s="34" t="str">
        <f>IF(SUM(O334:O344)=0,"",SUM(O334:O344))</f>
        <v/>
      </c>
      <c r="P345" s="35"/>
      <c r="Q345" s="36"/>
      <c r="R345" s="34" t="str">
        <f>IF(SUM(R334:R344)=0,"",SUM(R334:R344))</f>
        <v/>
      </c>
      <c r="S345" s="35"/>
      <c r="T345" s="36"/>
      <c r="U345" s="34" t="str">
        <f>IF(SUM(U334:U344)=0,"",SUM(U334:U344))</f>
        <v/>
      </c>
      <c r="V345" s="35"/>
      <c r="W345" s="36"/>
      <c r="X345" s="34" t="str">
        <f>IF(SUM(X334:X344)=0,"",SUM(X334:X344))</f>
        <v/>
      </c>
      <c r="Y345" s="35"/>
      <c r="Z345" s="36"/>
      <c r="AA345" s="4">
        <f>SUM(F345:Z345)</f>
        <v>0</v>
      </c>
    </row>
    <row r="346" spans="1:28" ht="30" customHeight="1" x14ac:dyDescent="0.25">
      <c r="A346" s="23" t="s">
        <v>122</v>
      </c>
      <c r="B346" s="23" t="s">
        <v>79</v>
      </c>
      <c r="C346" s="23" t="s">
        <v>76</v>
      </c>
      <c r="D346" s="25"/>
      <c r="E346" s="27" t="s">
        <v>376</v>
      </c>
      <c r="F346" s="14"/>
      <c r="G346" s="17"/>
      <c r="H346" s="17" t="str">
        <f>IF(SUM(H334:H336)=0,"",SUM(H334:H336))</f>
        <v/>
      </c>
      <c r="I346" s="14"/>
      <c r="J346" s="17"/>
      <c r="K346" s="17" t="str">
        <f>IF(SUM(K334:K336)=0,"",SUM(K334:K336))</f>
        <v/>
      </c>
      <c r="L346" s="14"/>
      <c r="M346" s="17"/>
      <c r="N346" s="17" t="str">
        <f>IF(SUM(N334:N336)=0,"",SUM(N334:N336))</f>
        <v/>
      </c>
      <c r="O346" s="14"/>
      <c r="P346" s="17"/>
      <c r="Q346" s="17" t="str">
        <f>IF(SUM(Q334:Q336)=0,"",SUM(Q334:Q336))</f>
        <v/>
      </c>
      <c r="R346" s="14"/>
      <c r="S346" s="17"/>
      <c r="T346" s="17" t="str">
        <f>IF(SUM(T334:T336)=0,"",SUM(T334:T336))</f>
        <v/>
      </c>
      <c r="U346" s="14"/>
      <c r="V346" s="17"/>
      <c r="W346" s="17" t="str">
        <f>IF(SUM(W334:W336)=0,"",SUM(W334:W336))</f>
        <v/>
      </c>
      <c r="X346" s="14"/>
      <c r="Y346" s="17"/>
      <c r="Z346" s="17" t="str">
        <f>IF(SUM(Z334:Z336)=0,"",SUM(Z334:Z336))</f>
        <v/>
      </c>
      <c r="AA346" s="4">
        <f>SUM(F346:Z346)</f>
        <v>0</v>
      </c>
      <c r="AB346" s="5">
        <f>INT(SUM(F346:Z346)/3)</f>
        <v>0</v>
      </c>
    </row>
    <row r="347" spans="1:28" ht="30" customHeight="1" thickBot="1" x14ac:dyDescent="0.3">
      <c r="A347" s="23" t="s">
        <v>119</v>
      </c>
      <c r="B347" s="23" t="s">
        <v>79</v>
      </c>
      <c r="C347" s="23" t="s">
        <v>66</v>
      </c>
      <c r="D347" s="26"/>
      <c r="E347" s="18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4"/>
    </row>
    <row r="348" spans="1:28" ht="30" customHeight="1" x14ac:dyDescent="0.25">
      <c r="A348" s="23" t="s">
        <v>192</v>
      </c>
      <c r="B348" s="23" t="s">
        <v>130</v>
      </c>
      <c r="C348" s="23" t="s">
        <v>175</v>
      </c>
      <c r="D348" s="26"/>
      <c r="E348" s="20"/>
      <c r="F348" s="72">
        <f>IF((AA345-AB346)&lt;0,0,AA345-AB346)</f>
        <v>0</v>
      </c>
      <c r="G348" s="73"/>
      <c r="H348" s="74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4"/>
    </row>
    <row r="349" spans="1:28" ht="30" customHeight="1" thickBot="1" x14ac:dyDescent="0.3">
      <c r="A349" s="23" t="s">
        <v>194</v>
      </c>
      <c r="B349" s="23" t="s">
        <v>130</v>
      </c>
      <c r="C349" s="23" t="s">
        <v>137</v>
      </c>
      <c r="D349" s="26"/>
      <c r="E349" s="20"/>
      <c r="F349" s="75"/>
      <c r="G349" s="76"/>
      <c r="H349" s="77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4"/>
    </row>
    <row r="350" spans="1:28" ht="30" customHeight="1" x14ac:dyDescent="0.25">
      <c r="A350" s="23" t="s">
        <v>198</v>
      </c>
      <c r="B350" s="23" t="s">
        <v>130</v>
      </c>
      <c r="C350" s="23" t="s">
        <v>66</v>
      </c>
      <c r="D350" s="26"/>
      <c r="E350" s="20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8" ht="30" customHeight="1" x14ac:dyDescent="0.25">
      <c r="A351" s="23" t="s">
        <v>295</v>
      </c>
      <c r="B351" s="23" t="s">
        <v>201</v>
      </c>
      <c r="C351" s="23" t="s">
        <v>22</v>
      </c>
      <c r="D351" s="26"/>
      <c r="E351" s="20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</sheetData>
  <mergeCells count="184">
    <mergeCell ref="R332:T332"/>
    <mergeCell ref="U332:W332"/>
    <mergeCell ref="X332:Z332"/>
    <mergeCell ref="F348:H349"/>
    <mergeCell ref="R311:T311"/>
    <mergeCell ref="U311:W311"/>
    <mergeCell ref="X311:Z311"/>
    <mergeCell ref="F327:H328"/>
    <mergeCell ref="A332:C333"/>
    <mergeCell ref="D332:E333"/>
    <mergeCell ref="F332:H332"/>
    <mergeCell ref="I332:K332"/>
    <mergeCell ref="L332:N332"/>
    <mergeCell ref="O332:Q332"/>
    <mergeCell ref="A311:C312"/>
    <mergeCell ref="D311:E312"/>
    <mergeCell ref="F311:H311"/>
    <mergeCell ref="I311:K311"/>
    <mergeCell ref="L311:N311"/>
    <mergeCell ref="O311:Q311"/>
    <mergeCell ref="R288:T288"/>
    <mergeCell ref="U288:W288"/>
    <mergeCell ref="X288:Z288"/>
    <mergeCell ref="F304:H305"/>
    <mergeCell ref="A309:C309"/>
    <mergeCell ref="D309:H309"/>
    <mergeCell ref="I309:Z309"/>
    <mergeCell ref="R267:T267"/>
    <mergeCell ref="U267:W267"/>
    <mergeCell ref="X267:Z267"/>
    <mergeCell ref="F283:H284"/>
    <mergeCell ref="A288:C289"/>
    <mergeCell ref="D288:E289"/>
    <mergeCell ref="F288:H288"/>
    <mergeCell ref="I288:K288"/>
    <mergeCell ref="L288:N288"/>
    <mergeCell ref="O288:Q288"/>
    <mergeCell ref="A267:C268"/>
    <mergeCell ref="D267:E268"/>
    <mergeCell ref="F267:H267"/>
    <mergeCell ref="I267:K267"/>
    <mergeCell ref="L267:N267"/>
    <mergeCell ref="O267:Q267"/>
    <mergeCell ref="R244:T244"/>
    <mergeCell ref="U244:W244"/>
    <mergeCell ref="X244:Z244"/>
    <mergeCell ref="F260:H261"/>
    <mergeCell ref="A265:C265"/>
    <mergeCell ref="D265:H265"/>
    <mergeCell ref="I265:Z265"/>
    <mergeCell ref="R223:T223"/>
    <mergeCell ref="U223:W223"/>
    <mergeCell ref="X223:Z223"/>
    <mergeCell ref="F239:H240"/>
    <mergeCell ref="A244:C245"/>
    <mergeCell ref="D244:E245"/>
    <mergeCell ref="F244:H244"/>
    <mergeCell ref="I244:K244"/>
    <mergeCell ref="L244:N244"/>
    <mergeCell ref="O244:Q244"/>
    <mergeCell ref="A223:C224"/>
    <mergeCell ref="D223:E224"/>
    <mergeCell ref="F223:H223"/>
    <mergeCell ref="I223:K223"/>
    <mergeCell ref="L223:N223"/>
    <mergeCell ref="O223:Q223"/>
    <mergeCell ref="R200:T200"/>
    <mergeCell ref="U200:W200"/>
    <mergeCell ref="X200:Z200"/>
    <mergeCell ref="F216:H217"/>
    <mergeCell ref="A221:C221"/>
    <mergeCell ref="D221:H221"/>
    <mergeCell ref="I221:Z221"/>
    <mergeCell ref="R179:T179"/>
    <mergeCell ref="U179:W179"/>
    <mergeCell ref="X179:Z179"/>
    <mergeCell ref="F195:H196"/>
    <mergeCell ref="A200:C201"/>
    <mergeCell ref="D200:E201"/>
    <mergeCell ref="F200:H200"/>
    <mergeCell ref="I200:K200"/>
    <mergeCell ref="L200:N200"/>
    <mergeCell ref="O200:Q200"/>
    <mergeCell ref="A179:C180"/>
    <mergeCell ref="D179:E180"/>
    <mergeCell ref="F179:H179"/>
    <mergeCell ref="I179:K179"/>
    <mergeCell ref="L179:N179"/>
    <mergeCell ref="O179:Q179"/>
    <mergeCell ref="R156:T156"/>
    <mergeCell ref="U156:W156"/>
    <mergeCell ref="X156:Z156"/>
    <mergeCell ref="F172:H173"/>
    <mergeCell ref="A177:C177"/>
    <mergeCell ref="D177:H177"/>
    <mergeCell ref="I177:Z177"/>
    <mergeCell ref="R135:T135"/>
    <mergeCell ref="U135:W135"/>
    <mergeCell ref="X135:Z135"/>
    <mergeCell ref="F151:H152"/>
    <mergeCell ref="A156:C157"/>
    <mergeCell ref="D156:E157"/>
    <mergeCell ref="F156:H156"/>
    <mergeCell ref="I156:K156"/>
    <mergeCell ref="L156:N156"/>
    <mergeCell ref="O156:Q156"/>
    <mergeCell ref="A135:C136"/>
    <mergeCell ref="D135:E136"/>
    <mergeCell ref="F135:H135"/>
    <mergeCell ref="I135:K135"/>
    <mergeCell ref="L135:N135"/>
    <mergeCell ref="O135:Q135"/>
    <mergeCell ref="R112:T112"/>
    <mergeCell ref="U112:W112"/>
    <mergeCell ref="X112:Z112"/>
    <mergeCell ref="F128:H129"/>
    <mergeCell ref="A133:C133"/>
    <mergeCell ref="D133:H133"/>
    <mergeCell ref="I133:Z133"/>
    <mergeCell ref="R91:T91"/>
    <mergeCell ref="U91:W91"/>
    <mergeCell ref="X91:Z91"/>
    <mergeCell ref="F107:H108"/>
    <mergeCell ref="A112:C113"/>
    <mergeCell ref="D112:E113"/>
    <mergeCell ref="F112:H112"/>
    <mergeCell ref="I112:K112"/>
    <mergeCell ref="L112:N112"/>
    <mergeCell ref="O112:Q112"/>
    <mergeCell ref="A91:C92"/>
    <mergeCell ref="D91:E92"/>
    <mergeCell ref="F91:H91"/>
    <mergeCell ref="I91:K91"/>
    <mergeCell ref="L91:N91"/>
    <mergeCell ref="O91:Q91"/>
    <mergeCell ref="R68:T68"/>
    <mergeCell ref="U68:W68"/>
    <mergeCell ref="X68:Z68"/>
    <mergeCell ref="F84:H85"/>
    <mergeCell ref="A89:C89"/>
    <mergeCell ref="D89:H89"/>
    <mergeCell ref="I89:Z89"/>
    <mergeCell ref="R47:T47"/>
    <mergeCell ref="U47:W47"/>
    <mergeCell ref="X47:Z47"/>
    <mergeCell ref="F63:H64"/>
    <mergeCell ref="A68:C69"/>
    <mergeCell ref="D68:E69"/>
    <mergeCell ref="F68:H68"/>
    <mergeCell ref="I68:K68"/>
    <mergeCell ref="L68:N68"/>
    <mergeCell ref="O68:Q68"/>
    <mergeCell ref="A47:C48"/>
    <mergeCell ref="D47:E48"/>
    <mergeCell ref="F47:H47"/>
    <mergeCell ref="I47:K47"/>
    <mergeCell ref="L47:N47"/>
    <mergeCell ref="O47:Q47"/>
    <mergeCell ref="U24:W24"/>
    <mergeCell ref="X24:Z24"/>
    <mergeCell ref="F40:H41"/>
    <mergeCell ref="A45:C45"/>
    <mergeCell ref="D45:H45"/>
    <mergeCell ref="I45:Z45"/>
    <mergeCell ref="U3:W3"/>
    <mergeCell ref="X3:Z3"/>
    <mergeCell ref="F19:H20"/>
    <mergeCell ref="A24:C25"/>
    <mergeCell ref="D24:E25"/>
    <mergeCell ref="F24:H24"/>
    <mergeCell ref="I24:K24"/>
    <mergeCell ref="L24:N24"/>
    <mergeCell ref="O24:Q24"/>
    <mergeCell ref="R24:T24"/>
    <mergeCell ref="A1:C1"/>
    <mergeCell ref="D1:H1"/>
    <mergeCell ref="I1:Z1"/>
    <mergeCell ref="A3:C4"/>
    <mergeCell ref="D3:E4"/>
    <mergeCell ref="F3:H3"/>
    <mergeCell ref="I3:K3"/>
    <mergeCell ref="L3:N3"/>
    <mergeCell ref="O3:Q3"/>
    <mergeCell ref="R3:T3"/>
  </mergeCells>
  <dataValidations count="2">
    <dataValidation type="list" allowBlank="1" showInputMessage="1" showErrorMessage="1" sqref="D332:E333 D24:E25 D47:E48 D68:E69 D91:E92 D112:E113 D135:E136 D156:E157 D179:E180 D200:E201 D223:E224 D244:E245 D267:E268 D288:E289 D311:E312 D3:E4">
      <formula1>names</formula1>
    </dataValidation>
    <dataValidation type="list" allowBlank="1" showInputMessage="1" showErrorMessage="1" sqref="A332 A24 A47 A68 A91 A112 A135 A156 A179 A200 A223 A244 A267 A288 A311 A3">
      <formula1>owner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8" orientation="portrait" r:id="rId1"/>
  <rowBreaks count="5" manualBreakCount="5">
    <brk id="132" max="25" man="1"/>
    <brk id="176" max="25" man="1"/>
    <brk id="220" max="25" man="1"/>
    <brk id="264" max="25" man="1"/>
    <brk id="308" max="2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12060"/>
    <pageSetUpPr fitToPage="1"/>
  </sheetPr>
  <dimension ref="A1:M266"/>
  <sheetViews>
    <sheetView zoomScaleNormal="100" workbookViewId="0">
      <selection activeCell="C21" sqref="C21"/>
    </sheetView>
  </sheetViews>
  <sheetFormatPr defaultRowHeight="15" x14ac:dyDescent="0.25"/>
  <cols>
    <col min="1" max="1" width="9.140625" style="2"/>
    <col min="3" max="3" width="33.42578125" customWidth="1"/>
    <col min="4" max="4" width="29.85546875" customWidth="1"/>
    <col min="5" max="5" width="10.5703125" customWidth="1"/>
    <col min="6" max="6" width="20.85546875" customWidth="1"/>
    <col min="7" max="13" width="9.140625" style="1"/>
  </cols>
  <sheetData>
    <row r="1" spans="1:8" x14ac:dyDescent="0.25">
      <c r="A1" s="2" t="s">
        <v>322</v>
      </c>
      <c r="B1" t="s">
        <v>446</v>
      </c>
      <c r="C1" t="s">
        <v>318</v>
      </c>
      <c r="D1" t="s">
        <v>319</v>
      </c>
      <c r="E1" t="s">
        <v>320</v>
      </c>
      <c r="F1" t="s">
        <v>321</v>
      </c>
      <c r="G1" s="1" t="s">
        <v>323</v>
      </c>
      <c r="H1" s="1" t="s">
        <v>448</v>
      </c>
    </row>
    <row r="2" spans="1:8" x14ac:dyDescent="0.25">
      <c r="A2" s="2">
        <v>0.1</v>
      </c>
      <c r="B2">
        <v>1</v>
      </c>
      <c r="C2" t="s">
        <v>28</v>
      </c>
      <c r="D2" t="s">
        <v>26</v>
      </c>
      <c r="E2" t="s">
        <v>0</v>
      </c>
      <c r="F2" t="s">
        <v>27</v>
      </c>
      <c r="G2" s="1" t="s">
        <v>445</v>
      </c>
      <c r="H2" s="1" t="s">
        <v>445</v>
      </c>
    </row>
    <row r="3" spans="1:8" x14ac:dyDescent="0.25">
      <c r="A3" s="2">
        <v>0.9</v>
      </c>
      <c r="B3">
        <v>2</v>
      </c>
      <c r="C3" t="s">
        <v>28</v>
      </c>
      <c r="D3" t="s">
        <v>102</v>
      </c>
      <c r="E3" t="s">
        <v>79</v>
      </c>
      <c r="F3" t="s">
        <v>64</v>
      </c>
      <c r="G3" s="1" t="s">
        <v>445</v>
      </c>
      <c r="H3" s="1" t="s">
        <v>445</v>
      </c>
    </row>
    <row r="4" spans="1:8" x14ac:dyDescent="0.25">
      <c r="A4" s="2">
        <v>1.1000000000000001</v>
      </c>
      <c r="B4">
        <v>2</v>
      </c>
      <c r="C4" t="s">
        <v>28</v>
      </c>
      <c r="D4" t="s">
        <v>105</v>
      </c>
      <c r="E4" t="s">
        <v>79</v>
      </c>
      <c r="F4" t="s">
        <v>71</v>
      </c>
      <c r="G4" s="1" t="s">
        <v>445</v>
      </c>
      <c r="H4" s="1" t="s">
        <v>445</v>
      </c>
    </row>
    <row r="5" spans="1:8" x14ac:dyDescent="0.25">
      <c r="A5" s="2">
        <v>1.3</v>
      </c>
      <c r="B5">
        <v>3</v>
      </c>
      <c r="C5" t="s">
        <v>28</v>
      </c>
      <c r="D5" t="s">
        <v>147</v>
      </c>
      <c r="E5" t="s">
        <v>130</v>
      </c>
      <c r="F5" t="s">
        <v>49</v>
      </c>
      <c r="G5" s="1" t="s">
        <v>445</v>
      </c>
      <c r="H5" s="1" t="s">
        <v>445</v>
      </c>
    </row>
    <row r="6" spans="1:8" x14ac:dyDescent="0.25">
      <c r="A6" s="2">
        <v>2.9</v>
      </c>
      <c r="B6">
        <v>3</v>
      </c>
      <c r="C6" t="s">
        <v>28</v>
      </c>
      <c r="D6" t="s">
        <v>155</v>
      </c>
      <c r="E6" t="s">
        <v>130</v>
      </c>
      <c r="F6" t="s">
        <v>17</v>
      </c>
      <c r="G6" s="1" t="s">
        <v>445</v>
      </c>
      <c r="H6" s="1" t="s">
        <v>445</v>
      </c>
    </row>
    <row r="7" spans="1:8" x14ac:dyDescent="0.25">
      <c r="A7" s="2">
        <v>4.9000000000000004</v>
      </c>
      <c r="B7">
        <v>3</v>
      </c>
      <c r="C7" t="s">
        <v>28</v>
      </c>
      <c r="D7" t="s">
        <v>159</v>
      </c>
      <c r="E7" t="s">
        <v>130</v>
      </c>
      <c r="F7" t="s">
        <v>8</v>
      </c>
      <c r="G7" s="1" t="s">
        <v>445</v>
      </c>
      <c r="H7" s="1" t="s">
        <v>445</v>
      </c>
    </row>
    <row r="8" spans="1:8" x14ac:dyDescent="0.25">
      <c r="A8" s="2">
        <v>2.6</v>
      </c>
      <c r="B8">
        <v>4</v>
      </c>
      <c r="C8" t="s">
        <v>28</v>
      </c>
      <c r="D8" t="s">
        <v>217</v>
      </c>
      <c r="E8" t="s">
        <v>201</v>
      </c>
      <c r="F8" t="s">
        <v>60</v>
      </c>
      <c r="G8" s="1" t="s">
        <v>445</v>
      </c>
      <c r="H8" s="1" t="s">
        <v>445</v>
      </c>
    </row>
    <row r="9" spans="1:8" x14ac:dyDescent="0.25">
      <c r="A9" s="2">
        <v>2.8</v>
      </c>
      <c r="B9">
        <v>4</v>
      </c>
      <c r="C9" t="s">
        <v>28</v>
      </c>
      <c r="D9" t="s">
        <v>218</v>
      </c>
      <c r="E9" t="s">
        <v>201</v>
      </c>
      <c r="F9" t="s">
        <v>62</v>
      </c>
      <c r="G9" s="1" t="s">
        <v>445</v>
      </c>
      <c r="H9" s="1" t="s">
        <v>445</v>
      </c>
    </row>
    <row r="10" spans="1:8" x14ac:dyDescent="0.25">
      <c r="A10" s="2">
        <v>3.3</v>
      </c>
      <c r="B10">
        <v>4</v>
      </c>
      <c r="C10" t="s">
        <v>28</v>
      </c>
      <c r="D10" t="s">
        <v>223</v>
      </c>
      <c r="E10" t="s">
        <v>201</v>
      </c>
      <c r="F10" t="s">
        <v>175</v>
      </c>
      <c r="G10" s="1" t="s">
        <v>445</v>
      </c>
      <c r="H10" s="1" t="s">
        <v>445</v>
      </c>
    </row>
    <row r="11" spans="1:8" x14ac:dyDescent="0.25">
      <c r="A11" s="2">
        <v>5.8</v>
      </c>
      <c r="B11">
        <v>4</v>
      </c>
      <c r="C11" t="s">
        <v>28</v>
      </c>
      <c r="D11" t="s">
        <v>235</v>
      </c>
      <c r="E11" t="s">
        <v>201</v>
      </c>
      <c r="F11" t="s">
        <v>66</v>
      </c>
      <c r="G11" s="1" t="s">
        <v>445</v>
      </c>
      <c r="H11" s="1" t="s">
        <v>445</v>
      </c>
    </row>
    <row r="12" spans="1:8" x14ac:dyDescent="0.25">
      <c r="A12" s="2">
        <v>1.6</v>
      </c>
      <c r="B12">
        <v>4</v>
      </c>
      <c r="C12" t="s">
        <v>28</v>
      </c>
      <c r="D12" t="s">
        <v>316</v>
      </c>
      <c r="E12" t="s">
        <v>201</v>
      </c>
      <c r="F12" t="s">
        <v>273</v>
      </c>
      <c r="G12" s="1" t="s">
        <v>445</v>
      </c>
      <c r="H12" s="1" t="s">
        <v>445</v>
      </c>
    </row>
    <row r="13" spans="1:8" x14ac:dyDescent="0.25">
      <c r="A13" s="2">
        <v>1.7</v>
      </c>
      <c r="B13">
        <v>4</v>
      </c>
      <c r="C13" t="s">
        <v>28</v>
      </c>
      <c r="D13" t="s">
        <v>212</v>
      </c>
      <c r="E13" t="s">
        <v>201</v>
      </c>
      <c r="F13" t="s">
        <v>47</v>
      </c>
      <c r="G13" s="1" t="s">
        <v>324</v>
      </c>
      <c r="H13" s="1" t="s">
        <v>324</v>
      </c>
    </row>
    <row r="14" spans="1:8" x14ac:dyDescent="0.25">
      <c r="A14" s="2">
        <v>0.5</v>
      </c>
      <c r="B14">
        <v>1</v>
      </c>
      <c r="C14" t="s">
        <v>50</v>
      </c>
      <c r="D14" t="s">
        <v>51</v>
      </c>
      <c r="E14" t="s">
        <v>0</v>
      </c>
      <c r="F14" t="s">
        <v>52</v>
      </c>
      <c r="G14" s="1" t="s">
        <v>324</v>
      </c>
      <c r="H14" s="1" t="s">
        <v>445</v>
      </c>
    </row>
    <row r="15" spans="1:8" x14ac:dyDescent="0.25">
      <c r="A15" s="2">
        <v>1.2</v>
      </c>
      <c r="B15">
        <v>2</v>
      </c>
      <c r="C15" t="s">
        <v>50</v>
      </c>
      <c r="D15" t="s">
        <v>109</v>
      </c>
      <c r="E15" t="s">
        <v>79</v>
      </c>
      <c r="F15" t="s">
        <v>76</v>
      </c>
      <c r="G15" s="1" t="s">
        <v>445</v>
      </c>
      <c r="H15" s="1" t="s">
        <v>445</v>
      </c>
    </row>
    <row r="16" spans="1:8" x14ac:dyDescent="0.25">
      <c r="A16" s="2">
        <v>0.1</v>
      </c>
      <c r="B16">
        <v>2</v>
      </c>
      <c r="C16" t="s">
        <v>50</v>
      </c>
      <c r="D16" t="s">
        <v>111</v>
      </c>
      <c r="E16" t="s">
        <v>79</v>
      </c>
      <c r="F16" t="s">
        <v>8</v>
      </c>
      <c r="G16" s="1" t="s">
        <v>324</v>
      </c>
      <c r="H16" s="1" t="s">
        <v>445</v>
      </c>
    </row>
    <row r="17" spans="1:8" x14ac:dyDescent="0.25">
      <c r="A17" s="2">
        <v>0.1</v>
      </c>
      <c r="B17">
        <v>3</v>
      </c>
      <c r="C17" t="s">
        <v>50</v>
      </c>
      <c r="D17" t="s">
        <v>166</v>
      </c>
      <c r="E17" t="s">
        <v>130</v>
      </c>
      <c r="F17" t="s">
        <v>25</v>
      </c>
      <c r="G17" s="1" t="s">
        <v>445</v>
      </c>
      <c r="H17" s="1" t="s">
        <v>445</v>
      </c>
    </row>
    <row r="18" spans="1:8" x14ac:dyDescent="0.25">
      <c r="A18" s="2">
        <v>1</v>
      </c>
      <c r="B18">
        <v>3</v>
      </c>
      <c r="C18" t="s">
        <v>50</v>
      </c>
      <c r="D18" t="s">
        <v>184</v>
      </c>
      <c r="E18" t="s">
        <v>130</v>
      </c>
      <c r="F18" t="s">
        <v>8</v>
      </c>
      <c r="G18" s="1" t="s">
        <v>445</v>
      </c>
      <c r="H18" s="1" t="s">
        <v>445</v>
      </c>
    </row>
    <row r="19" spans="1:8" x14ac:dyDescent="0.25">
      <c r="A19" s="2">
        <v>0.1</v>
      </c>
      <c r="B19">
        <v>3</v>
      </c>
      <c r="C19" t="s">
        <v>50</v>
      </c>
      <c r="D19" t="s">
        <v>197</v>
      </c>
      <c r="E19" t="s">
        <v>130</v>
      </c>
      <c r="F19" t="s">
        <v>60</v>
      </c>
      <c r="G19" s="1" t="s">
        <v>445</v>
      </c>
      <c r="H19" s="1" t="s">
        <v>445</v>
      </c>
    </row>
    <row r="20" spans="1:8" x14ac:dyDescent="0.25">
      <c r="A20" s="2">
        <v>1.8</v>
      </c>
      <c r="B20">
        <v>4</v>
      </c>
      <c r="C20" t="s">
        <v>50</v>
      </c>
      <c r="D20" t="s">
        <v>213</v>
      </c>
      <c r="E20" t="s">
        <v>201</v>
      </c>
      <c r="F20" t="s">
        <v>49</v>
      </c>
      <c r="G20" s="1" t="s">
        <v>445</v>
      </c>
      <c r="H20" s="1" t="s">
        <v>445</v>
      </c>
    </row>
    <row r="21" spans="1:8" x14ac:dyDescent="0.25">
      <c r="A21" s="2">
        <v>3.8</v>
      </c>
      <c r="B21">
        <v>4</v>
      </c>
      <c r="C21" t="s">
        <v>50</v>
      </c>
      <c r="D21" t="s">
        <v>226</v>
      </c>
      <c r="E21" t="s">
        <v>201</v>
      </c>
      <c r="F21" t="s">
        <v>64</v>
      </c>
      <c r="G21" s="1" t="s">
        <v>445</v>
      </c>
      <c r="H21" s="1" t="s">
        <v>445</v>
      </c>
    </row>
    <row r="22" spans="1:8" x14ac:dyDescent="0.25">
      <c r="A22" s="2">
        <v>12.3</v>
      </c>
      <c r="B22">
        <v>4</v>
      </c>
      <c r="C22" t="s">
        <v>50</v>
      </c>
      <c r="D22" t="s">
        <v>250</v>
      </c>
      <c r="E22" t="s">
        <v>201</v>
      </c>
      <c r="F22" t="s">
        <v>76</v>
      </c>
      <c r="G22" s="1" t="s">
        <v>445</v>
      </c>
      <c r="H22" s="1" t="s">
        <v>445</v>
      </c>
    </row>
    <row r="23" spans="1:8" x14ac:dyDescent="0.25">
      <c r="A23" s="2">
        <v>0.1</v>
      </c>
      <c r="B23">
        <v>4</v>
      </c>
      <c r="C23" t="s">
        <v>50</v>
      </c>
      <c r="D23" t="s">
        <v>298</v>
      </c>
      <c r="E23" t="s">
        <v>201</v>
      </c>
      <c r="F23" t="s">
        <v>73</v>
      </c>
      <c r="G23" s="1" t="s">
        <v>445</v>
      </c>
      <c r="H23" s="1" t="s">
        <v>445</v>
      </c>
    </row>
    <row r="24" spans="1:8" x14ac:dyDescent="0.25">
      <c r="A24" s="2">
        <v>0.1</v>
      </c>
      <c r="B24">
        <v>4</v>
      </c>
      <c r="C24" t="s">
        <v>50</v>
      </c>
      <c r="D24" t="s">
        <v>260</v>
      </c>
      <c r="E24" t="s">
        <v>201</v>
      </c>
      <c r="F24" t="s">
        <v>37</v>
      </c>
      <c r="G24" s="1" t="s">
        <v>324</v>
      </c>
      <c r="H24" s="1" t="s">
        <v>445</v>
      </c>
    </row>
    <row r="25" spans="1:8" x14ac:dyDescent="0.25">
      <c r="A25" s="2">
        <v>0.5</v>
      </c>
      <c r="B25">
        <v>1</v>
      </c>
      <c r="C25" t="s">
        <v>50</v>
      </c>
      <c r="D25" t="s">
        <v>48</v>
      </c>
      <c r="E25" t="s">
        <v>0</v>
      </c>
      <c r="F25" t="s">
        <v>49</v>
      </c>
      <c r="G25" s="1" t="s">
        <v>445</v>
      </c>
      <c r="H25" s="1" t="s">
        <v>324</v>
      </c>
    </row>
    <row r="26" spans="1:8" x14ac:dyDescent="0.25">
      <c r="A26" s="2">
        <v>0.7</v>
      </c>
      <c r="B26">
        <v>2</v>
      </c>
      <c r="C26" t="s">
        <v>50</v>
      </c>
      <c r="D26" t="s">
        <v>122</v>
      </c>
      <c r="E26" t="s">
        <v>79</v>
      </c>
      <c r="F26" t="s">
        <v>76</v>
      </c>
      <c r="G26" s="1" t="s">
        <v>445</v>
      </c>
      <c r="H26" s="1" t="s">
        <v>324</v>
      </c>
    </row>
    <row r="27" spans="1:8" x14ac:dyDescent="0.25">
      <c r="A27" s="2">
        <v>0.5</v>
      </c>
      <c r="B27">
        <v>2</v>
      </c>
      <c r="C27" t="s">
        <v>50</v>
      </c>
      <c r="D27" t="s">
        <v>119</v>
      </c>
      <c r="E27" t="s">
        <v>79</v>
      </c>
      <c r="F27" t="s">
        <v>66</v>
      </c>
      <c r="G27" s="1" t="s">
        <v>324</v>
      </c>
      <c r="H27" s="1" t="s">
        <v>324</v>
      </c>
    </row>
    <row r="28" spans="1:8" x14ac:dyDescent="0.25">
      <c r="A28" s="2">
        <v>0.1</v>
      </c>
      <c r="B28">
        <v>3</v>
      </c>
      <c r="C28" t="s">
        <v>50</v>
      </c>
      <c r="D28" t="s">
        <v>192</v>
      </c>
      <c r="E28" t="s">
        <v>130</v>
      </c>
      <c r="F28" t="s">
        <v>175</v>
      </c>
      <c r="G28" s="1" t="s">
        <v>324</v>
      </c>
      <c r="H28" s="1" t="s">
        <v>324</v>
      </c>
    </row>
    <row r="29" spans="1:8" x14ac:dyDescent="0.25">
      <c r="A29" s="2">
        <v>0.1</v>
      </c>
      <c r="B29">
        <v>3</v>
      </c>
      <c r="C29" t="s">
        <v>50</v>
      </c>
      <c r="D29" t="s">
        <v>194</v>
      </c>
      <c r="E29" t="s">
        <v>130</v>
      </c>
      <c r="F29" t="s">
        <v>137</v>
      </c>
      <c r="G29" s="1" t="s">
        <v>324</v>
      </c>
      <c r="H29" s="1" t="s">
        <v>324</v>
      </c>
    </row>
    <row r="30" spans="1:8" x14ac:dyDescent="0.25">
      <c r="A30" s="2">
        <v>0.2</v>
      </c>
      <c r="B30">
        <v>3</v>
      </c>
      <c r="C30" t="s">
        <v>50</v>
      </c>
      <c r="D30" t="s">
        <v>198</v>
      </c>
      <c r="E30" t="s">
        <v>130</v>
      </c>
      <c r="F30" t="s">
        <v>66</v>
      </c>
      <c r="G30" s="1" t="s">
        <v>324</v>
      </c>
      <c r="H30" s="1" t="s">
        <v>324</v>
      </c>
    </row>
    <row r="31" spans="1:8" x14ac:dyDescent="0.25">
      <c r="A31" s="2">
        <v>0.1</v>
      </c>
      <c r="B31">
        <v>4</v>
      </c>
      <c r="C31" t="s">
        <v>50</v>
      </c>
      <c r="D31" t="s">
        <v>295</v>
      </c>
      <c r="E31" t="s">
        <v>201</v>
      </c>
      <c r="F31" t="s">
        <v>22</v>
      </c>
      <c r="G31" s="1" t="s">
        <v>445</v>
      </c>
      <c r="H31" s="1" t="s">
        <v>324</v>
      </c>
    </row>
    <row r="32" spans="1:8" x14ac:dyDescent="0.25">
      <c r="A32" s="2">
        <v>0.6</v>
      </c>
      <c r="B32">
        <v>1</v>
      </c>
      <c r="C32" t="s">
        <v>42</v>
      </c>
      <c r="D32" t="s">
        <v>65</v>
      </c>
      <c r="E32" t="s">
        <v>0</v>
      </c>
      <c r="F32" t="s">
        <v>66</v>
      </c>
      <c r="G32" s="1" t="s">
        <v>445</v>
      </c>
      <c r="H32" s="1" t="s">
        <v>445</v>
      </c>
    </row>
    <row r="33" spans="1:8" x14ac:dyDescent="0.25">
      <c r="A33" s="2">
        <v>0.5</v>
      </c>
      <c r="B33">
        <v>2</v>
      </c>
      <c r="C33" t="s">
        <v>42</v>
      </c>
      <c r="D33" t="s">
        <v>89</v>
      </c>
      <c r="E33" t="s">
        <v>79</v>
      </c>
      <c r="F33" t="s">
        <v>68</v>
      </c>
      <c r="G33" s="1" t="s">
        <v>445</v>
      </c>
      <c r="H33" s="1" t="s">
        <v>445</v>
      </c>
    </row>
    <row r="34" spans="1:8" x14ac:dyDescent="0.25">
      <c r="A34" s="2">
        <v>0.4</v>
      </c>
      <c r="B34">
        <v>2</v>
      </c>
      <c r="C34" t="s">
        <v>42</v>
      </c>
      <c r="D34" t="s">
        <v>118</v>
      </c>
      <c r="E34" t="s">
        <v>79</v>
      </c>
      <c r="F34" t="s">
        <v>54</v>
      </c>
      <c r="G34" s="1" t="s">
        <v>445</v>
      </c>
      <c r="H34" s="1" t="s">
        <v>445</v>
      </c>
    </row>
    <row r="35" spans="1:8" x14ac:dyDescent="0.25">
      <c r="A35" s="2">
        <v>1.9</v>
      </c>
      <c r="B35">
        <v>3</v>
      </c>
      <c r="C35" t="s">
        <v>42</v>
      </c>
      <c r="D35" t="s">
        <v>153</v>
      </c>
      <c r="E35" t="s">
        <v>130</v>
      </c>
      <c r="F35" t="s">
        <v>71</v>
      </c>
      <c r="G35" s="1" t="s">
        <v>445</v>
      </c>
      <c r="H35" s="1" t="s">
        <v>445</v>
      </c>
    </row>
    <row r="36" spans="1:8" x14ac:dyDescent="0.25">
      <c r="A36" s="2">
        <v>2</v>
      </c>
      <c r="B36">
        <v>3</v>
      </c>
      <c r="C36" t="s">
        <v>42</v>
      </c>
      <c r="D36" t="s">
        <v>154</v>
      </c>
      <c r="E36" t="s">
        <v>130</v>
      </c>
      <c r="F36" t="s">
        <v>66</v>
      </c>
      <c r="G36" s="1" t="s">
        <v>445</v>
      </c>
      <c r="H36" s="1" t="s">
        <v>445</v>
      </c>
    </row>
    <row r="37" spans="1:8" x14ac:dyDescent="0.25">
      <c r="A37" s="2">
        <v>3</v>
      </c>
      <c r="B37">
        <v>3</v>
      </c>
      <c r="C37" t="s">
        <v>42</v>
      </c>
      <c r="D37" t="s">
        <v>156</v>
      </c>
      <c r="E37" t="s">
        <v>130</v>
      </c>
      <c r="F37" t="s">
        <v>76</v>
      </c>
      <c r="G37" s="1" t="s">
        <v>445</v>
      </c>
      <c r="H37" s="1" t="s">
        <v>445</v>
      </c>
    </row>
    <row r="38" spans="1:8" x14ac:dyDescent="0.25">
      <c r="A38" s="2">
        <v>0.5</v>
      </c>
      <c r="B38">
        <v>4</v>
      </c>
      <c r="C38" t="s">
        <v>42</v>
      </c>
      <c r="D38" t="s">
        <v>202</v>
      </c>
      <c r="E38" t="s">
        <v>201</v>
      </c>
      <c r="F38" t="s">
        <v>37</v>
      </c>
      <c r="G38" s="1" t="s">
        <v>445</v>
      </c>
      <c r="H38" s="1" t="s">
        <v>445</v>
      </c>
    </row>
    <row r="39" spans="1:8" x14ac:dyDescent="0.25">
      <c r="A39" s="2">
        <v>11.5</v>
      </c>
      <c r="B39">
        <v>4</v>
      </c>
      <c r="C39" t="s">
        <v>42</v>
      </c>
      <c r="D39" t="s">
        <v>248</v>
      </c>
      <c r="E39" t="s">
        <v>201</v>
      </c>
      <c r="F39" t="s">
        <v>66</v>
      </c>
      <c r="G39" s="1" t="s">
        <v>445</v>
      </c>
      <c r="H39" s="1" t="s">
        <v>445</v>
      </c>
    </row>
    <row r="40" spans="1:8" x14ac:dyDescent="0.25">
      <c r="A40" s="2">
        <v>0.1</v>
      </c>
      <c r="B40">
        <v>4</v>
      </c>
      <c r="C40" t="s">
        <v>42</v>
      </c>
      <c r="D40" t="s">
        <v>253</v>
      </c>
      <c r="E40" t="s">
        <v>201</v>
      </c>
      <c r="F40" t="s">
        <v>11</v>
      </c>
      <c r="G40" s="1" t="s">
        <v>445</v>
      </c>
      <c r="H40" s="1" t="s">
        <v>445</v>
      </c>
    </row>
    <row r="41" spans="1:8" x14ac:dyDescent="0.25">
      <c r="A41" s="2">
        <v>0.1</v>
      </c>
      <c r="B41">
        <v>4</v>
      </c>
      <c r="C41" t="s">
        <v>42</v>
      </c>
      <c r="D41" t="s">
        <v>257</v>
      </c>
      <c r="E41" t="s">
        <v>201</v>
      </c>
      <c r="F41" t="s">
        <v>175</v>
      </c>
      <c r="G41" s="1" t="s">
        <v>445</v>
      </c>
      <c r="H41" s="1" t="s">
        <v>445</v>
      </c>
    </row>
    <row r="42" spans="1:8" x14ac:dyDescent="0.25">
      <c r="A42" s="2">
        <v>0.1</v>
      </c>
      <c r="B42">
        <v>4</v>
      </c>
      <c r="C42" t="s">
        <v>42</v>
      </c>
      <c r="D42" t="s">
        <v>300</v>
      </c>
      <c r="E42" t="s">
        <v>201</v>
      </c>
      <c r="F42" t="s">
        <v>32</v>
      </c>
      <c r="G42" s="1" t="s">
        <v>445</v>
      </c>
      <c r="H42" s="1" t="s">
        <v>445</v>
      </c>
    </row>
    <row r="43" spans="1:8" x14ac:dyDescent="0.25">
      <c r="A43" s="2">
        <v>0.3</v>
      </c>
      <c r="B43">
        <v>1</v>
      </c>
      <c r="C43" t="s">
        <v>42</v>
      </c>
      <c r="D43" t="s">
        <v>40</v>
      </c>
      <c r="E43" t="s">
        <v>0</v>
      </c>
      <c r="F43" t="s">
        <v>41</v>
      </c>
      <c r="G43" s="1" t="s">
        <v>324</v>
      </c>
      <c r="H43" s="1" t="s">
        <v>324</v>
      </c>
    </row>
    <row r="44" spans="1:8" x14ac:dyDescent="0.25">
      <c r="A44" s="2">
        <v>0.3</v>
      </c>
      <c r="B44">
        <v>2</v>
      </c>
      <c r="C44" t="s">
        <v>42</v>
      </c>
      <c r="D44" t="s">
        <v>83</v>
      </c>
      <c r="E44" t="s">
        <v>79</v>
      </c>
      <c r="F44" t="s">
        <v>64</v>
      </c>
      <c r="G44" s="1" t="s">
        <v>324</v>
      </c>
      <c r="H44" s="1" t="s">
        <v>324</v>
      </c>
    </row>
    <row r="45" spans="1:8" x14ac:dyDescent="0.25">
      <c r="A45" s="2">
        <v>0.6</v>
      </c>
      <c r="B45">
        <v>2</v>
      </c>
      <c r="C45" t="s">
        <v>42</v>
      </c>
      <c r="D45" t="s">
        <v>95</v>
      </c>
      <c r="E45" t="s">
        <v>79</v>
      </c>
      <c r="F45" t="s">
        <v>66</v>
      </c>
      <c r="G45" s="1" t="s">
        <v>324</v>
      </c>
      <c r="H45" s="1" t="s">
        <v>324</v>
      </c>
    </row>
    <row r="46" spans="1:8" x14ac:dyDescent="0.25">
      <c r="A46" s="2">
        <v>0.1</v>
      </c>
      <c r="B46">
        <v>2</v>
      </c>
      <c r="C46" t="s">
        <v>42</v>
      </c>
      <c r="D46" t="s">
        <v>113</v>
      </c>
      <c r="E46" t="s">
        <v>79</v>
      </c>
      <c r="F46" t="s">
        <v>41</v>
      </c>
      <c r="G46" s="1" t="s">
        <v>324</v>
      </c>
      <c r="H46" s="1" t="s">
        <v>324</v>
      </c>
    </row>
    <row r="47" spans="1:8" x14ac:dyDescent="0.25">
      <c r="A47" s="2">
        <v>0.2</v>
      </c>
      <c r="B47">
        <v>3</v>
      </c>
      <c r="C47" t="s">
        <v>42</v>
      </c>
      <c r="D47" t="s">
        <v>199</v>
      </c>
      <c r="E47" t="s">
        <v>130</v>
      </c>
      <c r="F47" t="s">
        <v>71</v>
      </c>
      <c r="G47" s="1" t="s">
        <v>324</v>
      </c>
      <c r="H47" s="1" t="s">
        <v>324</v>
      </c>
    </row>
    <row r="48" spans="1:8" x14ac:dyDescent="0.25">
      <c r="A48" s="2">
        <v>10</v>
      </c>
      <c r="B48">
        <v>4</v>
      </c>
      <c r="C48" t="s">
        <v>42</v>
      </c>
      <c r="D48" t="s">
        <v>246</v>
      </c>
      <c r="E48" t="s">
        <v>201</v>
      </c>
      <c r="F48" t="s">
        <v>19</v>
      </c>
      <c r="G48" s="1" t="s">
        <v>324</v>
      </c>
      <c r="H48" s="1" t="s">
        <v>324</v>
      </c>
    </row>
    <row r="49" spans="1:8" x14ac:dyDescent="0.25">
      <c r="A49" s="2">
        <v>0.1</v>
      </c>
      <c r="B49">
        <v>4</v>
      </c>
      <c r="C49" t="s">
        <v>42</v>
      </c>
      <c r="D49" t="s">
        <v>305</v>
      </c>
      <c r="E49" t="s">
        <v>201</v>
      </c>
      <c r="F49" t="s">
        <v>44</v>
      </c>
      <c r="G49" s="1" t="s">
        <v>324</v>
      </c>
      <c r="H49" s="1" t="s">
        <v>324</v>
      </c>
    </row>
    <row r="50" spans="1:8" x14ac:dyDescent="0.25">
      <c r="A50" s="2">
        <v>0.1</v>
      </c>
      <c r="B50">
        <v>1</v>
      </c>
      <c r="C50" t="s">
        <v>3</v>
      </c>
      <c r="D50" t="s">
        <v>1</v>
      </c>
      <c r="E50" t="s">
        <v>0</v>
      </c>
      <c r="F50" t="s">
        <v>2</v>
      </c>
      <c r="G50" s="1" t="s">
        <v>445</v>
      </c>
      <c r="H50" s="1" t="s">
        <v>445</v>
      </c>
    </row>
    <row r="51" spans="1:8" x14ac:dyDescent="0.25">
      <c r="A51" s="2">
        <v>1.1000000000000001</v>
      </c>
      <c r="B51">
        <v>2</v>
      </c>
      <c r="C51" t="s">
        <v>3</v>
      </c>
      <c r="D51" t="s">
        <v>107</v>
      </c>
      <c r="E51" t="s">
        <v>79</v>
      </c>
      <c r="F51" t="s">
        <v>78</v>
      </c>
      <c r="G51" s="1" t="s">
        <v>445</v>
      </c>
      <c r="H51" s="1" t="s">
        <v>445</v>
      </c>
    </row>
    <row r="52" spans="1:8" x14ac:dyDescent="0.25">
      <c r="A52" s="2">
        <v>0.5</v>
      </c>
      <c r="B52">
        <v>2</v>
      </c>
      <c r="C52" t="s">
        <v>3</v>
      </c>
      <c r="D52" t="s">
        <v>91</v>
      </c>
      <c r="E52" t="s">
        <v>79</v>
      </c>
      <c r="F52" t="s">
        <v>39</v>
      </c>
      <c r="G52" s="1" t="s">
        <v>445</v>
      </c>
      <c r="H52" s="1" t="s">
        <v>445</v>
      </c>
    </row>
    <row r="53" spans="1:8" x14ac:dyDescent="0.25">
      <c r="A53" s="2">
        <v>1</v>
      </c>
      <c r="B53">
        <v>3</v>
      </c>
      <c r="C53" t="s">
        <v>3</v>
      </c>
      <c r="D53" t="s">
        <v>144</v>
      </c>
      <c r="E53" t="s">
        <v>130</v>
      </c>
      <c r="F53" t="s">
        <v>145</v>
      </c>
      <c r="G53" s="1" t="s">
        <v>445</v>
      </c>
      <c r="H53" s="1" t="s">
        <v>445</v>
      </c>
    </row>
    <row r="54" spans="1:8" x14ac:dyDescent="0.25">
      <c r="A54" s="2">
        <v>0.3</v>
      </c>
      <c r="B54">
        <v>3</v>
      </c>
      <c r="C54" t="s">
        <v>3</v>
      </c>
      <c r="D54" t="s">
        <v>172</v>
      </c>
      <c r="E54" t="s">
        <v>130</v>
      </c>
      <c r="F54" t="s">
        <v>22</v>
      </c>
      <c r="G54" s="1" t="s">
        <v>445</v>
      </c>
      <c r="H54" s="1" t="s">
        <v>445</v>
      </c>
    </row>
    <row r="55" spans="1:8" x14ac:dyDescent="0.25">
      <c r="A55" s="2">
        <v>0.3</v>
      </c>
      <c r="B55">
        <v>3</v>
      </c>
      <c r="C55" t="s">
        <v>3</v>
      </c>
      <c r="D55" t="s">
        <v>174</v>
      </c>
      <c r="E55" t="s">
        <v>130</v>
      </c>
      <c r="F55" t="s">
        <v>175</v>
      </c>
      <c r="G55" s="1" t="s">
        <v>445</v>
      </c>
      <c r="H55" s="1" t="s">
        <v>445</v>
      </c>
    </row>
    <row r="56" spans="1:8" x14ac:dyDescent="0.25">
      <c r="A56" s="2">
        <v>3</v>
      </c>
      <c r="B56">
        <v>4</v>
      </c>
      <c r="C56" t="s">
        <v>3</v>
      </c>
      <c r="D56" t="s">
        <v>219</v>
      </c>
      <c r="E56" t="s">
        <v>201</v>
      </c>
      <c r="F56" t="s">
        <v>220</v>
      </c>
      <c r="G56" s="1" t="s">
        <v>445</v>
      </c>
      <c r="H56" s="1" t="s">
        <v>445</v>
      </c>
    </row>
    <row r="57" spans="1:8" x14ac:dyDescent="0.25">
      <c r="A57" s="2">
        <v>11</v>
      </c>
      <c r="B57">
        <v>4</v>
      </c>
      <c r="C57" t="s">
        <v>3</v>
      </c>
      <c r="D57" t="s">
        <v>247</v>
      </c>
      <c r="E57" t="s">
        <v>201</v>
      </c>
      <c r="F57" t="s">
        <v>78</v>
      </c>
      <c r="G57" s="1" t="s">
        <v>445</v>
      </c>
      <c r="H57" s="1" t="s">
        <v>445</v>
      </c>
    </row>
    <row r="58" spans="1:8" x14ac:dyDescent="0.25">
      <c r="A58" s="2">
        <v>0.2</v>
      </c>
      <c r="B58">
        <v>4</v>
      </c>
      <c r="C58" t="s">
        <v>3</v>
      </c>
      <c r="D58" t="s">
        <v>264</v>
      </c>
      <c r="E58" t="s">
        <v>201</v>
      </c>
      <c r="F58" t="s">
        <v>175</v>
      </c>
      <c r="G58" s="1" t="s">
        <v>445</v>
      </c>
      <c r="H58" s="1" t="s">
        <v>445</v>
      </c>
    </row>
    <row r="59" spans="1:8" x14ac:dyDescent="0.25">
      <c r="A59" s="2">
        <v>2</v>
      </c>
      <c r="B59">
        <v>4</v>
      </c>
      <c r="C59" t="s">
        <v>3</v>
      </c>
      <c r="D59" t="s">
        <v>287</v>
      </c>
      <c r="E59" t="s">
        <v>201</v>
      </c>
      <c r="F59" t="s">
        <v>288</v>
      </c>
      <c r="G59" s="1" t="s">
        <v>445</v>
      </c>
      <c r="H59" s="1" t="s">
        <v>445</v>
      </c>
    </row>
    <row r="60" spans="1:8" x14ac:dyDescent="0.25">
      <c r="A60" s="2">
        <v>0.1</v>
      </c>
      <c r="B60">
        <v>4</v>
      </c>
      <c r="C60" t="s">
        <v>3</v>
      </c>
      <c r="D60" t="s">
        <v>255</v>
      </c>
      <c r="E60" t="s">
        <v>201</v>
      </c>
      <c r="F60" t="s">
        <v>25</v>
      </c>
      <c r="G60" s="1" t="s">
        <v>324</v>
      </c>
      <c r="H60" s="1" t="s">
        <v>445</v>
      </c>
    </row>
    <row r="61" spans="1:8" x14ac:dyDescent="0.25">
      <c r="A61" s="2">
        <v>1.3</v>
      </c>
      <c r="B61">
        <v>1</v>
      </c>
      <c r="C61" t="s">
        <v>3</v>
      </c>
      <c r="D61" t="s">
        <v>70</v>
      </c>
      <c r="E61" t="s">
        <v>0</v>
      </c>
      <c r="F61" t="s">
        <v>71</v>
      </c>
      <c r="G61" s="1" t="s">
        <v>324</v>
      </c>
      <c r="H61" s="1" t="s">
        <v>324</v>
      </c>
    </row>
    <row r="62" spans="1:8" x14ac:dyDescent="0.25">
      <c r="A62" s="2">
        <v>0.5</v>
      </c>
      <c r="B62">
        <v>2</v>
      </c>
      <c r="C62" t="s">
        <v>3</v>
      </c>
      <c r="D62" t="s">
        <v>90</v>
      </c>
      <c r="E62" t="s">
        <v>79</v>
      </c>
      <c r="F62" t="s">
        <v>60</v>
      </c>
      <c r="G62" s="1" t="s">
        <v>324</v>
      </c>
      <c r="H62" s="1" t="s">
        <v>324</v>
      </c>
    </row>
    <row r="63" spans="1:8" x14ac:dyDescent="0.25">
      <c r="A63" s="2">
        <v>0.1</v>
      </c>
      <c r="B63">
        <v>2</v>
      </c>
      <c r="C63" t="s">
        <v>3</v>
      </c>
      <c r="D63" t="s">
        <v>112</v>
      </c>
      <c r="E63" t="s">
        <v>79</v>
      </c>
      <c r="F63" t="s">
        <v>62</v>
      </c>
      <c r="G63" s="1" t="s">
        <v>324</v>
      </c>
      <c r="H63" s="1" t="s">
        <v>324</v>
      </c>
    </row>
    <row r="64" spans="1:8" x14ac:dyDescent="0.25">
      <c r="A64" s="2">
        <v>0.1</v>
      </c>
      <c r="B64">
        <v>3</v>
      </c>
      <c r="C64" t="s">
        <v>3</v>
      </c>
      <c r="D64" t="s">
        <v>195</v>
      </c>
      <c r="E64" t="s">
        <v>130</v>
      </c>
      <c r="F64" t="s">
        <v>5</v>
      </c>
      <c r="G64" s="1" t="s">
        <v>324</v>
      </c>
      <c r="H64" s="1" t="s">
        <v>324</v>
      </c>
    </row>
    <row r="65" spans="1:8" x14ac:dyDescent="0.25">
      <c r="A65" s="2">
        <v>0.7</v>
      </c>
      <c r="B65">
        <v>4</v>
      </c>
      <c r="C65" t="s">
        <v>3</v>
      </c>
      <c r="D65" t="s">
        <v>204</v>
      </c>
      <c r="E65" t="s">
        <v>201</v>
      </c>
      <c r="F65" t="s">
        <v>27</v>
      </c>
      <c r="G65" s="1" t="s">
        <v>445</v>
      </c>
      <c r="H65" s="1" t="s">
        <v>324</v>
      </c>
    </row>
    <row r="66" spans="1:8" x14ac:dyDescent="0.25">
      <c r="A66" s="2">
        <v>0.3</v>
      </c>
      <c r="B66">
        <v>4</v>
      </c>
      <c r="C66" t="s">
        <v>3</v>
      </c>
      <c r="D66" t="s">
        <v>270</v>
      </c>
      <c r="E66" t="s">
        <v>201</v>
      </c>
      <c r="F66" t="s">
        <v>60</v>
      </c>
      <c r="G66" s="1" t="s">
        <v>324</v>
      </c>
      <c r="H66" s="1" t="s">
        <v>324</v>
      </c>
    </row>
    <row r="67" spans="1:8" x14ac:dyDescent="0.25">
      <c r="A67" s="2">
        <v>1.5</v>
      </c>
      <c r="B67">
        <v>4</v>
      </c>
      <c r="C67" t="s">
        <v>3</v>
      </c>
      <c r="D67" t="s">
        <v>315</v>
      </c>
      <c r="E67" t="s">
        <v>201</v>
      </c>
      <c r="F67" t="s">
        <v>187</v>
      </c>
      <c r="G67" s="1" t="s">
        <v>324</v>
      </c>
      <c r="H67" s="1" t="s">
        <v>324</v>
      </c>
    </row>
    <row r="68" spans="1:8" x14ac:dyDescent="0.25">
      <c r="A68" s="2">
        <v>0.6</v>
      </c>
      <c r="B68">
        <v>1</v>
      </c>
      <c r="C68" t="s">
        <v>9</v>
      </c>
      <c r="D68" t="s">
        <v>63</v>
      </c>
      <c r="E68" t="s">
        <v>0</v>
      </c>
      <c r="F68" t="s">
        <v>64</v>
      </c>
      <c r="G68" s="1" t="s">
        <v>445</v>
      </c>
      <c r="H68" s="1" t="s">
        <v>445</v>
      </c>
    </row>
    <row r="69" spans="1:8" x14ac:dyDescent="0.25">
      <c r="A69" s="2">
        <v>0.7</v>
      </c>
      <c r="B69">
        <v>2</v>
      </c>
      <c r="C69" t="s">
        <v>9</v>
      </c>
      <c r="D69" t="s">
        <v>97</v>
      </c>
      <c r="E69" t="s">
        <v>79</v>
      </c>
      <c r="F69" t="s">
        <v>78</v>
      </c>
      <c r="G69" s="1" t="s">
        <v>445</v>
      </c>
      <c r="H69" s="1" t="s">
        <v>445</v>
      </c>
    </row>
    <row r="70" spans="1:8" x14ac:dyDescent="0.25">
      <c r="A70" s="2">
        <v>0.8</v>
      </c>
      <c r="B70">
        <v>2</v>
      </c>
      <c r="C70" t="s">
        <v>9</v>
      </c>
      <c r="D70" t="s">
        <v>100</v>
      </c>
      <c r="E70" t="s">
        <v>79</v>
      </c>
      <c r="F70" t="s">
        <v>68</v>
      </c>
      <c r="G70" s="1" t="s">
        <v>445</v>
      </c>
      <c r="H70" s="1" t="s">
        <v>445</v>
      </c>
    </row>
    <row r="71" spans="1:8" x14ac:dyDescent="0.25">
      <c r="A71" s="2">
        <v>1.6</v>
      </c>
      <c r="B71">
        <v>3</v>
      </c>
      <c r="C71" t="s">
        <v>9</v>
      </c>
      <c r="D71" t="s">
        <v>149</v>
      </c>
      <c r="E71" t="s">
        <v>130</v>
      </c>
      <c r="F71" t="s">
        <v>66</v>
      </c>
      <c r="G71" s="1" t="s">
        <v>445</v>
      </c>
      <c r="H71" s="1" t="s">
        <v>445</v>
      </c>
    </row>
    <row r="72" spans="1:8" x14ac:dyDescent="0.25">
      <c r="A72" s="2">
        <v>1.8</v>
      </c>
      <c r="B72">
        <v>3</v>
      </c>
      <c r="C72" t="s">
        <v>9</v>
      </c>
      <c r="D72" t="s">
        <v>152</v>
      </c>
      <c r="E72" t="s">
        <v>130</v>
      </c>
      <c r="F72" t="s">
        <v>19</v>
      </c>
      <c r="G72" s="1" t="s">
        <v>445</v>
      </c>
      <c r="H72" s="1" t="s">
        <v>445</v>
      </c>
    </row>
    <row r="73" spans="1:8" x14ac:dyDescent="0.25">
      <c r="A73" s="2">
        <v>0.1</v>
      </c>
      <c r="B73">
        <v>3</v>
      </c>
      <c r="C73" t="s">
        <v>9</v>
      </c>
      <c r="D73" t="s">
        <v>193</v>
      </c>
      <c r="E73" t="s">
        <v>130</v>
      </c>
      <c r="F73" t="s">
        <v>62</v>
      </c>
      <c r="G73" s="1" t="s">
        <v>445</v>
      </c>
      <c r="H73" s="1" t="s">
        <v>445</v>
      </c>
    </row>
    <row r="74" spans="1:8" x14ac:dyDescent="0.25">
      <c r="A74" s="2">
        <v>5</v>
      </c>
      <c r="B74">
        <v>4</v>
      </c>
      <c r="C74" t="s">
        <v>9</v>
      </c>
      <c r="D74" t="s">
        <v>231</v>
      </c>
      <c r="E74" t="s">
        <v>201</v>
      </c>
      <c r="F74" t="s">
        <v>19</v>
      </c>
      <c r="G74" s="1" t="s">
        <v>445</v>
      </c>
      <c r="H74" s="1" t="s">
        <v>445</v>
      </c>
    </row>
    <row r="75" spans="1:8" x14ac:dyDescent="0.25">
      <c r="A75" s="2">
        <v>11.6</v>
      </c>
      <c r="B75">
        <v>4</v>
      </c>
      <c r="C75" t="s">
        <v>9</v>
      </c>
      <c r="D75" t="s">
        <v>249</v>
      </c>
      <c r="E75" t="s">
        <v>201</v>
      </c>
      <c r="F75" t="s">
        <v>71</v>
      </c>
      <c r="G75" s="1" t="s">
        <v>445</v>
      </c>
      <c r="H75" s="1" t="s">
        <v>445</v>
      </c>
    </row>
    <row r="76" spans="1:8" x14ac:dyDescent="0.25">
      <c r="A76" s="2">
        <v>0.6</v>
      </c>
      <c r="B76">
        <v>4</v>
      </c>
      <c r="C76" t="s">
        <v>9</v>
      </c>
      <c r="D76" t="s">
        <v>274</v>
      </c>
      <c r="E76" t="s">
        <v>201</v>
      </c>
      <c r="F76" t="s">
        <v>54</v>
      </c>
      <c r="G76" s="1" t="s">
        <v>445</v>
      </c>
      <c r="H76" s="1" t="s">
        <v>445</v>
      </c>
    </row>
    <row r="77" spans="1:8" x14ac:dyDescent="0.25">
      <c r="A77" s="2">
        <v>0.8</v>
      </c>
      <c r="B77">
        <v>4</v>
      </c>
      <c r="C77" t="s">
        <v>9</v>
      </c>
      <c r="D77" t="s">
        <v>276</v>
      </c>
      <c r="E77" t="s">
        <v>201</v>
      </c>
      <c r="F77" t="s">
        <v>137</v>
      </c>
      <c r="G77" s="1" t="s">
        <v>445</v>
      </c>
      <c r="H77" s="1" t="s">
        <v>445</v>
      </c>
    </row>
    <row r="78" spans="1:8" x14ac:dyDescent="0.25">
      <c r="A78" s="2">
        <v>5.0999999999999996</v>
      </c>
      <c r="B78">
        <v>4</v>
      </c>
      <c r="C78" t="s">
        <v>9</v>
      </c>
      <c r="D78" t="s">
        <v>292</v>
      </c>
      <c r="E78" t="s">
        <v>201</v>
      </c>
      <c r="F78" t="s">
        <v>8</v>
      </c>
      <c r="G78" s="1" t="s">
        <v>445</v>
      </c>
      <c r="H78" s="1" t="s">
        <v>445</v>
      </c>
    </row>
    <row r="79" spans="1:8" x14ac:dyDescent="0.25">
      <c r="A79" s="2">
        <v>0.1</v>
      </c>
      <c r="B79">
        <v>1</v>
      </c>
      <c r="C79" t="s">
        <v>9</v>
      </c>
      <c r="D79" t="s">
        <v>7</v>
      </c>
      <c r="E79" t="s">
        <v>0</v>
      </c>
      <c r="F79" t="s">
        <v>8</v>
      </c>
      <c r="G79" s="1" t="s">
        <v>324</v>
      </c>
      <c r="H79" s="1" t="s">
        <v>324</v>
      </c>
    </row>
    <row r="80" spans="1:8" x14ac:dyDescent="0.25">
      <c r="A80" s="2">
        <v>0.1</v>
      </c>
      <c r="B80">
        <v>1</v>
      </c>
      <c r="C80" t="s">
        <v>9</v>
      </c>
      <c r="D80" t="s">
        <v>34</v>
      </c>
      <c r="E80" t="s">
        <v>0</v>
      </c>
      <c r="F80" t="s">
        <v>35</v>
      </c>
      <c r="G80" s="1" t="s">
        <v>324</v>
      </c>
      <c r="H80" s="1" t="s">
        <v>324</v>
      </c>
    </row>
    <row r="81" spans="1:8" x14ac:dyDescent="0.25">
      <c r="A81" s="2">
        <v>0.6</v>
      </c>
      <c r="B81">
        <v>2</v>
      </c>
      <c r="C81" t="s">
        <v>9</v>
      </c>
      <c r="D81" t="s">
        <v>93</v>
      </c>
      <c r="E81" t="s">
        <v>79</v>
      </c>
      <c r="F81" t="s">
        <v>66</v>
      </c>
      <c r="G81" s="1" t="s">
        <v>324</v>
      </c>
      <c r="H81" s="1" t="s">
        <v>324</v>
      </c>
    </row>
    <row r="82" spans="1:8" x14ac:dyDescent="0.25">
      <c r="A82" s="2">
        <v>0.7</v>
      </c>
      <c r="B82">
        <v>3</v>
      </c>
      <c r="C82" t="s">
        <v>9</v>
      </c>
      <c r="D82" t="s">
        <v>142</v>
      </c>
      <c r="E82" t="s">
        <v>130</v>
      </c>
      <c r="F82" t="s">
        <v>54</v>
      </c>
      <c r="G82" s="1" t="s">
        <v>324</v>
      </c>
      <c r="H82" s="1" t="s">
        <v>324</v>
      </c>
    </row>
    <row r="83" spans="1:8" x14ac:dyDescent="0.25">
      <c r="A83" s="2">
        <v>4.0999999999999996</v>
      </c>
      <c r="B83">
        <v>4</v>
      </c>
      <c r="C83" t="s">
        <v>9</v>
      </c>
      <c r="D83" t="s">
        <v>229</v>
      </c>
      <c r="E83" t="s">
        <v>201</v>
      </c>
      <c r="F83" t="s">
        <v>66</v>
      </c>
      <c r="G83" s="1" t="s">
        <v>324</v>
      </c>
      <c r="H83" s="1" t="s">
        <v>324</v>
      </c>
    </row>
    <row r="84" spans="1:8" x14ac:dyDescent="0.25">
      <c r="A84" s="2">
        <v>0.3</v>
      </c>
      <c r="B84">
        <v>4</v>
      </c>
      <c r="C84" t="s">
        <v>9</v>
      </c>
      <c r="D84" t="s">
        <v>267</v>
      </c>
      <c r="E84" t="s">
        <v>201</v>
      </c>
      <c r="F84" t="s">
        <v>187</v>
      </c>
      <c r="G84" s="1" t="s">
        <v>324</v>
      </c>
      <c r="H84" s="1" t="s">
        <v>324</v>
      </c>
    </row>
    <row r="85" spans="1:8" x14ac:dyDescent="0.25">
      <c r="A85" s="2">
        <v>0.5</v>
      </c>
      <c r="B85">
        <v>1</v>
      </c>
      <c r="C85" t="s">
        <v>55</v>
      </c>
      <c r="D85" t="s">
        <v>53</v>
      </c>
      <c r="E85" t="s">
        <v>0</v>
      </c>
      <c r="F85" t="s">
        <v>54</v>
      </c>
      <c r="G85" s="1" t="s">
        <v>445</v>
      </c>
      <c r="H85" s="1" t="s">
        <v>445</v>
      </c>
    </row>
    <row r="86" spans="1:8" x14ac:dyDescent="0.25">
      <c r="A86" s="2">
        <v>0.2</v>
      </c>
      <c r="B86">
        <v>2</v>
      </c>
      <c r="C86" t="s">
        <v>55</v>
      </c>
      <c r="D86" t="s">
        <v>117</v>
      </c>
      <c r="E86" t="s">
        <v>79</v>
      </c>
      <c r="F86" t="s">
        <v>64</v>
      </c>
      <c r="G86" s="1" t="s">
        <v>445</v>
      </c>
      <c r="H86" s="1" t="s">
        <v>445</v>
      </c>
    </row>
    <row r="87" spans="1:8" x14ac:dyDescent="0.25">
      <c r="A87" s="2">
        <v>0.4</v>
      </c>
      <c r="B87">
        <v>2</v>
      </c>
      <c r="C87" t="s">
        <v>55</v>
      </c>
      <c r="D87" t="s">
        <v>129</v>
      </c>
      <c r="E87" t="s">
        <v>79</v>
      </c>
      <c r="F87" t="s">
        <v>73</v>
      </c>
      <c r="G87" s="1" t="s">
        <v>445</v>
      </c>
      <c r="H87" s="1" t="s">
        <v>445</v>
      </c>
    </row>
    <row r="88" spans="1:8" x14ac:dyDescent="0.25">
      <c r="A88" s="2">
        <v>0.7</v>
      </c>
      <c r="B88">
        <v>3</v>
      </c>
      <c r="C88" t="s">
        <v>55</v>
      </c>
      <c r="D88" t="s">
        <v>183</v>
      </c>
      <c r="E88" t="s">
        <v>130</v>
      </c>
      <c r="F88" t="s">
        <v>17</v>
      </c>
      <c r="G88" s="1" t="s">
        <v>445</v>
      </c>
      <c r="H88" s="1" t="s">
        <v>445</v>
      </c>
    </row>
    <row r="89" spans="1:8" x14ac:dyDescent="0.25">
      <c r="A89" s="2">
        <v>3.6</v>
      </c>
      <c r="B89">
        <v>3</v>
      </c>
      <c r="C89" t="s">
        <v>55</v>
      </c>
      <c r="D89" t="s">
        <v>188</v>
      </c>
      <c r="E89" t="s">
        <v>130</v>
      </c>
      <c r="F89" t="s">
        <v>68</v>
      </c>
      <c r="G89" s="1" t="s">
        <v>445</v>
      </c>
      <c r="H89" s="1" t="s">
        <v>445</v>
      </c>
    </row>
    <row r="90" spans="1:8" x14ac:dyDescent="0.25">
      <c r="A90" s="2">
        <v>1.3</v>
      </c>
      <c r="B90">
        <v>3</v>
      </c>
      <c r="C90" t="s">
        <v>55</v>
      </c>
      <c r="D90" t="s">
        <v>148</v>
      </c>
      <c r="E90" t="s">
        <v>130</v>
      </c>
      <c r="F90" t="s">
        <v>25</v>
      </c>
      <c r="G90" s="1" t="s">
        <v>324</v>
      </c>
      <c r="H90" s="1" t="s">
        <v>445</v>
      </c>
    </row>
    <row r="91" spans="1:8" x14ac:dyDescent="0.25">
      <c r="A91" s="2">
        <v>1</v>
      </c>
      <c r="B91">
        <v>4</v>
      </c>
      <c r="C91" t="s">
        <v>55</v>
      </c>
      <c r="D91" t="s">
        <v>281</v>
      </c>
      <c r="E91" t="s">
        <v>201</v>
      </c>
      <c r="F91" t="s">
        <v>35</v>
      </c>
      <c r="G91" s="1" t="s">
        <v>445</v>
      </c>
      <c r="H91" s="1" t="s">
        <v>445</v>
      </c>
    </row>
    <row r="92" spans="1:8" x14ac:dyDescent="0.25">
      <c r="A92" s="2">
        <v>0.1</v>
      </c>
      <c r="B92">
        <v>4</v>
      </c>
      <c r="C92" t="s">
        <v>55</v>
      </c>
      <c r="D92" t="s">
        <v>297</v>
      </c>
      <c r="E92" t="s">
        <v>201</v>
      </c>
      <c r="F92" t="s">
        <v>266</v>
      </c>
      <c r="G92" s="1" t="s">
        <v>445</v>
      </c>
      <c r="H92" s="1" t="s">
        <v>445</v>
      </c>
    </row>
    <row r="93" spans="1:8" x14ac:dyDescent="0.25">
      <c r="A93" s="2">
        <v>0.1</v>
      </c>
      <c r="B93">
        <v>4</v>
      </c>
      <c r="C93" t="s">
        <v>55</v>
      </c>
      <c r="D93" t="s">
        <v>304</v>
      </c>
      <c r="E93" t="s">
        <v>201</v>
      </c>
      <c r="F93" t="s">
        <v>60</v>
      </c>
      <c r="G93" s="1" t="s">
        <v>445</v>
      </c>
      <c r="H93" s="1" t="s">
        <v>445</v>
      </c>
    </row>
    <row r="94" spans="1:8" x14ac:dyDescent="0.25">
      <c r="A94" s="2">
        <v>0.6</v>
      </c>
      <c r="B94">
        <v>4</v>
      </c>
      <c r="C94" t="s">
        <v>55</v>
      </c>
      <c r="D94" t="s">
        <v>310</v>
      </c>
      <c r="E94" t="s">
        <v>201</v>
      </c>
      <c r="F94" t="s">
        <v>311</v>
      </c>
      <c r="G94" s="1" t="s">
        <v>324</v>
      </c>
      <c r="H94" s="1" t="s">
        <v>445</v>
      </c>
    </row>
    <row r="95" spans="1:8" x14ac:dyDescent="0.25">
      <c r="A95" s="2">
        <v>0.6</v>
      </c>
      <c r="B95">
        <v>4</v>
      </c>
      <c r="C95" t="s">
        <v>55</v>
      </c>
      <c r="D95" t="s">
        <v>312</v>
      </c>
      <c r="E95" t="s">
        <v>201</v>
      </c>
      <c r="F95" t="s">
        <v>41</v>
      </c>
      <c r="G95" s="1" t="s">
        <v>324</v>
      </c>
      <c r="H95" s="1" t="s">
        <v>445</v>
      </c>
    </row>
    <row r="96" spans="1:8" x14ac:dyDescent="0.25">
      <c r="A96" s="2">
        <v>0.6</v>
      </c>
      <c r="B96">
        <v>1</v>
      </c>
      <c r="C96" t="s">
        <v>55</v>
      </c>
      <c r="D96" t="s">
        <v>61</v>
      </c>
      <c r="E96" t="s">
        <v>0</v>
      </c>
      <c r="F96" t="s">
        <v>62</v>
      </c>
      <c r="G96" s="1" t="s">
        <v>324</v>
      </c>
      <c r="H96" s="1" t="s">
        <v>324</v>
      </c>
    </row>
    <row r="97" spans="1:8" x14ac:dyDescent="0.25">
      <c r="A97" s="2">
        <v>0.1</v>
      </c>
      <c r="B97">
        <v>3</v>
      </c>
      <c r="C97" t="s">
        <v>55</v>
      </c>
      <c r="D97" t="s">
        <v>189</v>
      </c>
      <c r="E97" t="s">
        <v>130</v>
      </c>
      <c r="F97" t="s">
        <v>190</v>
      </c>
      <c r="G97" s="1" t="s">
        <v>445</v>
      </c>
      <c r="H97" s="1" t="s">
        <v>324</v>
      </c>
    </row>
    <row r="98" spans="1:8" x14ac:dyDescent="0.25">
      <c r="A98" s="2">
        <v>0.9</v>
      </c>
      <c r="B98">
        <v>3</v>
      </c>
      <c r="C98" t="s">
        <v>55</v>
      </c>
      <c r="D98" t="s">
        <v>143</v>
      </c>
      <c r="E98" t="s">
        <v>130</v>
      </c>
      <c r="F98" t="s">
        <v>8</v>
      </c>
      <c r="G98" s="1" t="s">
        <v>324</v>
      </c>
      <c r="H98" s="1" t="s">
        <v>324</v>
      </c>
    </row>
    <row r="99" spans="1:8" x14ac:dyDescent="0.25">
      <c r="A99" s="2">
        <v>0.1</v>
      </c>
      <c r="B99">
        <v>4</v>
      </c>
      <c r="C99" t="s">
        <v>55</v>
      </c>
      <c r="D99" t="s">
        <v>306</v>
      </c>
      <c r="E99" t="s">
        <v>201</v>
      </c>
      <c r="F99" t="s">
        <v>27</v>
      </c>
      <c r="G99" s="1" t="s">
        <v>445</v>
      </c>
      <c r="H99" s="1" t="s">
        <v>324</v>
      </c>
    </row>
    <row r="100" spans="1:8" x14ac:dyDescent="0.25">
      <c r="A100" s="2">
        <v>0.4</v>
      </c>
      <c r="B100">
        <v>4</v>
      </c>
      <c r="C100" t="s">
        <v>55</v>
      </c>
      <c r="D100" t="s">
        <v>308</v>
      </c>
      <c r="E100" t="s">
        <v>201</v>
      </c>
      <c r="F100" t="s">
        <v>206</v>
      </c>
      <c r="G100" s="1" t="s">
        <v>445</v>
      </c>
      <c r="H100" s="1" t="s">
        <v>324</v>
      </c>
    </row>
    <row r="101" spans="1:8" x14ac:dyDescent="0.25">
      <c r="A101" s="2">
        <v>0.1</v>
      </c>
      <c r="B101">
        <v>4</v>
      </c>
      <c r="C101" t="s">
        <v>55</v>
      </c>
      <c r="D101" t="s">
        <v>256</v>
      </c>
      <c r="E101" t="s">
        <v>201</v>
      </c>
      <c r="F101" t="s">
        <v>30</v>
      </c>
      <c r="G101" s="1" t="s">
        <v>324</v>
      </c>
      <c r="H101" s="1" t="s">
        <v>324</v>
      </c>
    </row>
    <row r="102" spans="1:8" x14ac:dyDescent="0.25">
      <c r="A102" s="2">
        <v>0.1</v>
      </c>
      <c r="B102">
        <v>4</v>
      </c>
      <c r="C102" t="s">
        <v>55</v>
      </c>
      <c r="D102" t="s">
        <v>303</v>
      </c>
      <c r="E102" t="s">
        <v>201</v>
      </c>
      <c r="F102" t="s">
        <v>273</v>
      </c>
      <c r="G102" s="1" t="s">
        <v>324</v>
      </c>
      <c r="H102" s="1" t="s">
        <v>324</v>
      </c>
    </row>
    <row r="103" spans="1:8" x14ac:dyDescent="0.25">
      <c r="A103" s="2">
        <v>0.1</v>
      </c>
      <c r="B103">
        <v>1</v>
      </c>
      <c r="C103" t="s">
        <v>15</v>
      </c>
      <c r="D103" t="s">
        <v>13</v>
      </c>
      <c r="E103" t="s">
        <v>0</v>
      </c>
      <c r="F103" t="s">
        <v>14</v>
      </c>
      <c r="G103" s="1" t="s">
        <v>445</v>
      </c>
      <c r="H103" s="1" t="s">
        <v>445</v>
      </c>
    </row>
    <row r="104" spans="1:8" x14ac:dyDescent="0.25">
      <c r="A104" s="2">
        <v>0.8</v>
      </c>
      <c r="B104">
        <v>2</v>
      </c>
      <c r="C104" t="s">
        <v>15</v>
      </c>
      <c r="D104" t="s">
        <v>101</v>
      </c>
      <c r="E104" t="s">
        <v>79</v>
      </c>
      <c r="F104" t="s">
        <v>78</v>
      </c>
      <c r="G104" s="1" t="s">
        <v>445</v>
      </c>
      <c r="H104" s="1" t="s">
        <v>445</v>
      </c>
    </row>
    <row r="105" spans="1:8" x14ac:dyDescent="0.25">
      <c r="A105" s="2">
        <v>0.1</v>
      </c>
      <c r="B105">
        <v>2</v>
      </c>
      <c r="C105" t="s">
        <v>15</v>
      </c>
      <c r="D105" t="s">
        <v>127</v>
      </c>
      <c r="E105" t="s">
        <v>79</v>
      </c>
      <c r="F105" t="s">
        <v>30</v>
      </c>
      <c r="G105" s="1" t="s">
        <v>445</v>
      </c>
      <c r="H105" s="1" t="s">
        <v>445</v>
      </c>
    </row>
    <row r="106" spans="1:8" x14ac:dyDescent="0.25">
      <c r="A106" s="2">
        <v>0.7</v>
      </c>
      <c r="B106">
        <v>3</v>
      </c>
      <c r="C106" t="s">
        <v>15</v>
      </c>
      <c r="D106" t="s">
        <v>181</v>
      </c>
      <c r="E106" t="s">
        <v>130</v>
      </c>
      <c r="F106" t="s">
        <v>49</v>
      </c>
      <c r="G106" s="1" t="s">
        <v>445</v>
      </c>
      <c r="H106" s="1" t="s">
        <v>445</v>
      </c>
    </row>
    <row r="107" spans="1:8" x14ac:dyDescent="0.25">
      <c r="A107" s="2">
        <v>2.7</v>
      </c>
      <c r="B107">
        <v>3</v>
      </c>
      <c r="C107" t="s">
        <v>15</v>
      </c>
      <c r="D107" t="s">
        <v>186</v>
      </c>
      <c r="E107" t="s">
        <v>130</v>
      </c>
      <c r="F107" t="s">
        <v>187</v>
      </c>
      <c r="G107" s="1" t="s">
        <v>445</v>
      </c>
      <c r="H107" s="1" t="s">
        <v>445</v>
      </c>
    </row>
    <row r="108" spans="1:8" x14ac:dyDescent="0.25">
      <c r="A108" s="2">
        <v>0.1</v>
      </c>
      <c r="B108">
        <v>3</v>
      </c>
      <c r="C108" t="s">
        <v>15</v>
      </c>
      <c r="D108" t="s">
        <v>191</v>
      </c>
      <c r="E108" t="s">
        <v>130</v>
      </c>
      <c r="F108" t="s">
        <v>73</v>
      </c>
      <c r="G108" s="1" t="s">
        <v>445</v>
      </c>
      <c r="H108" s="1" t="s">
        <v>445</v>
      </c>
    </row>
    <row r="109" spans="1:8" x14ac:dyDescent="0.25">
      <c r="A109" s="2">
        <v>4.5</v>
      </c>
      <c r="B109">
        <v>4</v>
      </c>
      <c r="C109" t="s">
        <v>15</v>
      </c>
      <c r="D109" t="s">
        <v>230</v>
      </c>
      <c r="E109" t="s">
        <v>201</v>
      </c>
      <c r="F109" t="s">
        <v>54</v>
      </c>
      <c r="G109" s="1" t="s">
        <v>445</v>
      </c>
      <c r="H109" s="1" t="s">
        <v>445</v>
      </c>
    </row>
    <row r="110" spans="1:8" x14ac:dyDescent="0.25">
      <c r="A110" s="2">
        <v>9.5</v>
      </c>
      <c r="B110">
        <v>4</v>
      </c>
      <c r="C110" t="s">
        <v>15</v>
      </c>
      <c r="D110" t="s">
        <v>244</v>
      </c>
      <c r="E110" t="s">
        <v>201</v>
      </c>
      <c r="F110" t="s">
        <v>25</v>
      </c>
      <c r="G110" s="1" t="s">
        <v>445</v>
      </c>
      <c r="H110" s="1" t="s">
        <v>445</v>
      </c>
    </row>
    <row r="111" spans="1:8" x14ac:dyDescent="0.25">
      <c r="A111" s="2">
        <v>1.2</v>
      </c>
      <c r="B111">
        <v>4</v>
      </c>
      <c r="C111" t="s">
        <v>15</v>
      </c>
      <c r="D111" t="s">
        <v>284</v>
      </c>
      <c r="E111" t="s">
        <v>201</v>
      </c>
      <c r="F111" t="s">
        <v>32</v>
      </c>
      <c r="G111" s="1" t="s">
        <v>445</v>
      </c>
      <c r="H111" s="1" t="s">
        <v>445</v>
      </c>
    </row>
    <row r="112" spans="1:8" x14ac:dyDescent="0.25">
      <c r="A112" s="2">
        <v>3.5</v>
      </c>
      <c r="B112">
        <v>4</v>
      </c>
      <c r="C112" t="s">
        <v>15</v>
      </c>
      <c r="D112" t="s">
        <v>290</v>
      </c>
      <c r="E112" t="s">
        <v>201</v>
      </c>
      <c r="F112" t="s">
        <v>19</v>
      </c>
      <c r="G112" s="1" t="s">
        <v>445</v>
      </c>
      <c r="H112" s="1" t="s">
        <v>445</v>
      </c>
    </row>
    <row r="113" spans="1:8" x14ac:dyDescent="0.25">
      <c r="A113" s="2">
        <v>1.4</v>
      </c>
      <c r="B113">
        <v>4</v>
      </c>
      <c r="C113" t="s">
        <v>15</v>
      </c>
      <c r="D113" t="s">
        <v>313</v>
      </c>
      <c r="E113" t="s">
        <v>201</v>
      </c>
      <c r="F113" t="s">
        <v>41</v>
      </c>
      <c r="G113" s="1" t="s">
        <v>445</v>
      </c>
      <c r="H113" s="1" t="s">
        <v>445</v>
      </c>
    </row>
    <row r="114" spans="1:8" x14ac:dyDescent="0.25">
      <c r="A114" s="2">
        <v>0.1</v>
      </c>
      <c r="B114">
        <v>1</v>
      </c>
      <c r="C114" t="s">
        <v>15</v>
      </c>
      <c r="D114" t="s">
        <v>24</v>
      </c>
      <c r="E114" t="s">
        <v>0</v>
      </c>
      <c r="F114" t="s">
        <v>25</v>
      </c>
      <c r="G114" s="1" t="s">
        <v>324</v>
      </c>
      <c r="H114" s="1" t="s">
        <v>324</v>
      </c>
    </row>
    <row r="115" spans="1:8" x14ac:dyDescent="0.25">
      <c r="A115" s="2">
        <v>0.4</v>
      </c>
      <c r="B115">
        <v>2</v>
      </c>
      <c r="C115" t="s">
        <v>15</v>
      </c>
      <c r="D115" t="s">
        <v>85</v>
      </c>
      <c r="E115" t="s">
        <v>79</v>
      </c>
      <c r="F115" t="s">
        <v>60</v>
      </c>
      <c r="G115" s="1" t="s">
        <v>324</v>
      </c>
      <c r="H115" s="1" t="s">
        <v>324</v>
      </c>
    </row>
    <row r="116" spans="1:8" x14ac:dyDescent="0.25">
      <c r="A116" s="2">
        <v>0.5</v>
      </c>
      <c r="B116">
        <v>3</v>
      </c>
      <c r="C116" t="s">
        <v>15</v>
      </c>
      <c r="D116" t="s">
        <v>141</v>
      </c>
      <c r="E116" t="s">
        <v>130</v>
      </c>
      <c r="F116" t="s">
        <v>37</v>
      </c>
      <c r="G116" s="1" t="s">
        <v>324</v>
      </c>
      <c r="H116" s="1" t="s">
        <v>324</v>
      </c>
    </row>
    <row r="117" spans="1:8" x14ac:dyDescent="0.25">
      <c r="A117" s="2">
        <v>0.1</v>
      </c>
      <c r="B117">
        <v>4</v>
      </c>
      <c r="C117" t="s">
        <v>15</v>
      </c>
      <c r="D117" t="s">
        <v>258</v>
      </c>
      <c r="E117" t="s">
        <v>201</v>
      </c>
      <c r="F117" t="s">
        <v>76</v>
      </c>
      <c r="G117" s="1" t="s">
        <v>324</v>
      </c>
      <c r="H117" s="1" t="s">
        <v>324</v>
      </c>
    </row>
    <row r="118" spans="1:8" x14ac:dyDescent="0.25">
      <c r="A118" s="2">
        <v>0.3</v>
      </c>
      <c r="B118">
        <v>4</v>
      </c>
      <c r="C118" t="s">
        <v>15</v>
      </c>
      <c r="D118" t="s">
        <v>269</v>
      </c>
      <c r="E118" t="s">
        <v>201</v>
      </c>
      <c r="F118" t="s">
        <v>17</v>
      </c>
      <c r="G118" s="1" t="s">
        <v>324</v>
      </c>
      <c r="H118" s="1" t="s">
        <v>324</v>
      </c>
    </row>
    <row r="119" spans="1:8" x14ac:dyDescent="0.25">
      <c r="A119" s="2">
        <v>0.5</v>
      </c>
      <c r="B119">
        <v>4</v>
      </c>
      <c r="C119" t="s">
        <v>15</v>
      </c>
      <c r="D119" t="s">
        <v>272</v>
      </c>
      <c r="E119" t="s">
        <v>201</v>
      </c>
      <c r="F119" t="s">
        <v>273</v>
      </c>
      <c r="G119" s="1" t="s">
        <v>324</v>
      </c>
      <c r="H119" s="1" t="s">
        <v>324</v>
      </c>
    </row>
    <row r="120" spans="1:8" x14ac:dyDescent="0.25">
      <c r="A120" s="2">
        <v>0.4</v>
      </c>
      <c r="B120">
        <v>4</v>
      </c>
      <c r="C120" t="s">
        <v>15</v>
      </c>
      <c r="D120" t="s">
        <v>309</v>
      </c>
      <c r="E120" t="s">
        <v>201</v>
      </c>
      <c r="F120" t="s">
        <v>62</v>
      </c>
      <c r="G120" s="1" t="s">
        <v>324</v>
      </c>
      <c r="H120" s="1" t="s">
        <v>324</v>
      </c>
    </row>
    <row r="121" spans="1:8" x14ac:dyDescent="0.25">
      <c r="A121" s="2">
        <v>0.1</v>
      </c>
      <c r="B121">
        <v>1</v>
      </c>
      <c r="C121" t="s">
        <v>6</v>
      </c>
      <c r="D121" t="s">
        <v>29</v>
      </c>
      <c r="E121" t="s">
        <v>0</v>
      </c>
      <c r="F121" t="s">
        <v>30</v>
      </c>
      <c r="G121" s="1" t="s">
        <v>445</v>
      </c>
      <c r="H121" s="1" t="s">
        <v>445</v>
      </c>
    </row>
    <row r="122" spans="1:8" x14ac:dyDescent="0.25">
      <c r="A122" s="2">
        <v>0.4</v>
      </c>
      <c r="B122">
        <v>2</v>
      </c>
      <c r="C122" t="s">
        <v>6</v>
      </c>
      <c r="D122" t="s">
        <v>86</v>
      </c>
      <c r="E122" t="s">
        <v>79</v>
      </c>
      <c r="F122" t="s">
        <v>19</v>
      </c>
      <c r="G122" s="1" t="s">
        <v>445</v>
      </c>
      <c r="H122" s="1" t="s">
        <v>445</v>
      </c>
    </row>
    <row r="123" spans="1:8" x14ac:dyDescent="0.25">
      <c r="A123" s="2">
        <v>0.1</v>
      </c>
      <c r="B123">
        <v>2</v>
      </c>
      <c r="C123" t="s">
        <v>6</v>
      </c>
      <c r="D123" t="s">
        <v>116</v>
      </c>
      <c r="E123" t="s">
        <v>79</v>
      </c>
      <c r="F123" t="s">
        <v>30</v>
      </c>
      <c r="G123" s="1" t="s">
        <v>445</v>
      </c>
      <c r="H123" s="1" t="s">
        <v>445</v>
      </c>
    </row>
    <row r="124" spans="1:8" x14ac:dyDescent="0.25">
      <c r="A124" s="2">
        <v>0.3</v>
      </c>
      <c r="B124">
        <v>3</v>
      </c>
      <c r="C124" t="s">
        <v>6</v>
      </c>
      <c r="D124" t="s">
        <v>139</v>
      </c>
      <c r="E124" t="s">
        <v>130</v>
      </c>
      <c r="F124" t="s">
        <v>47</v>
      </c>
      <c r="G124" s="1" t="s">
        <v>445</v>
      </c>
      <c r="H124" s="1" t="s">
        <v>445</v>
      </c>
    </row>
    <row r="125" spans="1:8" x14ac:dyDescent="0.25">
      <c r="A125" s="2">
        <v>1.6</v>
      </c>
      <c r="B125">
        <v>3</v>
      </c>
      <c r="C125" t="s">
        <v>6</v>
      </c>
      <c r="D125" t="s">
        <v>151</v>
      </c>
      <c r="E125" t="s">
        <v>130</v>
      </c>
      <c r="F125" t="s">
        <v>66</v>
      </c>
      <c r="G125" s="1" t="s">
        <v>445</v>
      </c>
      <c r="H125" s="1" t="s">
        <v>445</v>
      </c>
    </row>
    <row r="126" spans="1:8" x14ac:dyDescent="0.25">
      <c r="A126" s="2">
        <v>0.2</v>
      </c>
      <c r="B126">
        <v>3</v>
      </c>
      <c r="C126" t="s">
        <v>6</v>
      </c>
      <c r="D126" t="s">
        <v>171</v>
      </c>
      <c r="E126" t="s">
        <v>130</v>
      </c>
      <c r="F126" t="s">
        <v>76</v>
      </c>
      <c r="G126" s="1" t="s">
        <v>445</v>
      </c>
      <c r="H126" s="1" t="s">
        <v>445</v>
      </c>
    </row>
    <row r="127" spans="1:8" x14ac:dyDescent="0.25">
      <c r="A127" s="2">
        <v>12.3</v>
      </c>
      <c r="B127">
        <v>4</v>
      </c>
      <c r="C127" t="s">
        <v>6</v>
      </c>
      <c r="D127" t="s">
        <v>251</v>
      </c>
      <c r="E127" t="s">
        <v>201</v>
      </c>
      <c r="F127" t="s">
        <v>78</v>
      </c>
      <c r="G127" s="1" t="s">
        <v>445</v>
      </c>
      <c r="H127" s="1" t="s">
        <v>445</v>
      </c>
    </row>
    <row r="128" spans="1:8" x14ac:dyDescent="0.25">
      <c r="A128" s="2">
        <v>0.1</v>
      </c>
      <c r="B128">
        <v>4</v>
      </c>
      <c r="C128" t="s">
        <v>6</v>
      </c>
      <c r="D128" t="s">
        <v>252</v>
      </c>
      <c r="E128" t="s">
        <v>201</v>
      </c>
      <c r="F128" t="s">
        <v>8</v>
      </c>
      <c r="G128" s="1" t="s">
        <v>445</v>
      </c>
      <c r="H128" s="1" t="s">
        <v>445</v>
      </c>
    </row>
    <row r="129" spans="1:8" x14ac:dyDescent="0.25">
      <c r="A129" s="2">
        <v>0.1</v>
      </c>
      <c r="B129">
        <v>4</v>
      </c>
      <c r="C129" t="s">
        <v>6</v>
      </c>
      <c r="D129" t="s">
        <v>254</v>
      </c>
      <c r="E129" t="s">
        <v>201</v>
      </c>
      <c r="F129" t="s">
        <v>32</v>
      </c>
      <c r="G129" s="1" t="s">
        <v>445</v>
      </c>
      <c r="H129" s="1" t="s">
        <v>445</v>
      </c>
    </row>
    <row r="130" spans="1:8" x14ac:dyDescent="0.25">
      <c r="A130" s="2">
        <v>0.7</v>
      </c>
      <c r="B130">
        <v>4</v>
      </c>
      <c r="C130" t="s">
        <v>6</v>
      </c>
      <c r="D130" t="s">
        <v>275</v>
      </c>
      <c r="E130" t="s">
        <v>201</v>
      </c>
      <c r="F130" t="s">
        <v>62</v>
      </c>
      <c r="G130" s="1" t="s">
        <v>445</v>
      </c>
      <c r="H130" s="1" t="s">
        <v>445</v>
      </c>
    </row>
    <row r="131" spans="1:8" x14ac:dyDescent="0.25">
      <c r="A131" s="2">
        <v>2.2000000000000002</v>
      </c>
      <c r="B131">
        <v>4</v>
      </c>
      <c r="C131" t="s">
        <v>6</v>
      </c>
      <c r="D131" t="s">
        <v>289</v>
      </c>
      <c r="E131" t="s">
        <v>201</v>
      </c>
      <c r="F131" t="s">
        <v>66</v>
      </c>
      <c r="G131" s="1" t="s">
        <v>445</v>
      </c>
      <c r="H131" s="1" t="s">
        <v>445</v>
      </c>
    </row>
    <row r="132" spans="1:8" x14ac:dyDescent="0.25">
      <c r="A132" s="2">
        <v>0.1</v>
      </c>
      <c r="B132">
        <v>1</v>
      </c>
      <c r="C132" t="s">
        <v>6</v>
      </c>
      <c r="D132" t="s">
        <v>4</v>
      </c>
      <c r="E132" t="s">
        <v>0</v>
      </c>
      <c r="F132" t="s">
        <v>5</v>
      </c>
      <c r="G132" s="1" t="s">
        <v>324</v>
      </c>
      <c r="H132" s="1" t="s">
        <v>324</v>
      </c>
    </row>
    <row r="133" spans="1:8" x14ac:dyDescent="0.25">
      <c r="A133" s="2">
        <v>0.6</v>
      </c>
      <c r="B133">
        <v>2</v>
      </c>
      <c r="C133" t="s">
        <v>6</v>
      </c>
      <c r="D133" t="s">
        <v>96</v>
      </c>
      <c r="E133" t="s">
        <v>79</v>
      </c>
      <c r="F133" t="s">
        <v>19</v>
      </c>
      <c r="G133" s="1" t="s">
        <v>324</v>
      </c>
      <c r="H133" s="1" t="s">
        <v>324</v>
      </c>
    </row>
    <row r="134" spans="1:8" x14ac:dyDescent="0.25">
      <c r="A134" s="2">
        <v>0.8</v>
      </c>
      <c r="B134">
        <v>2</v>
      </c>
      <c r="C134" t="s">
        <v>6</v>
      </c>
      <c r="D134" t="s">
        <v>98</v>
      </c>
      <c r="E134" t="s">
        <v>79</v>
      </c>
      <c r="F134" t="s">
        <v>76</v>
      </c>
      <c r="G134" s="1" t="s">
        <v>324</v>
      </c>
      <c r="H134" s="1" t="s">
        <v>324</v>
      </c>
    </row>
    <row r="135" spans="1:8" x14ac:dyDescent="0.25">
      <c r="A135" s="2">
        <v>0.1</v>
      </c>
      <c r="B135">
        <v>2</v>
      </c>
      <c r="C135" t="s">
        <v>6</v>
      </c>
      <c r="D135" t="s">
        <v>110</v>
      </c>
      <c r="E135" t="s">
        <v>79</v>
      </c>
      <c r="F135" t="s">
        <v>30</v>
      </c>
      <c r="G135" s="1" t="s">
        <v>324</v>
      </c>
      <c r="H135" s="1" t="s">
        <v>324</v>
      </c>
    </row>
    <row r="136" spans="1:8" x14ac:dyDescent="0.25">
      <c r="A136" s="2">
        <v>0.1</v>
      </c>
      <c r="B136">
        <v>3</v>
      </c>
      <c r="C136" t="s">
        <v>6</v>
      </c>
      <c r="D136" t="s">
        <v>162</v>
      </c>
      <c r="E136" t="s">
        <v>130</v>
      </c>
      <c r="F136" t="s">
        <v>49</v>
      </c>
      <c r="G136" s="1" t="s">
        <v>324</v>
      </c>
      <c r="H136" s="1" t="s">
        <v>324</v>
      </c>
    </row>
    <row r="137" spans="1:8" x14ac:dyDescent="0.25">
      <c r="A137" s="2">
        <v>0.1</v>
      </c>
      <c r="B137">
        <v>3</v>
      </c>
      <c r="C137" t="s">
        <v>6</v>
      </c>
      <c r="D137" t="s">
        <v>167</v>
      </c>
      <c r="E137" t="s">
        <v>130</v>
      </c>
      <c r="F137" t="s">
        <v>37</v>
      </c>
      <c r="G137" s="1" t="s">
        <v>324</v>
      </c>
      <c r="H137" s="1" t="s">
        <v>324</v>
      </c>
    </row>
    <row r="138" spans="1:8" x14ac:dyDescent="0.25">
      <c r="A138" s="2">
        <v>0.2</v>
      </c>
      <c r="B138">
        <v>3</v>
      </c>
      <c r="C138" t="s">
        <v>6</v>
      </c>
      <c r="D138" t="s">
        <v>169</v>
      </c>
      <c r="E138" t="s">
        <v>130</v>
      </c>
      <c r="F138" t="s">
        <v>137</v>
      </c>
      <c r="G138" s="1" t="s">
        <v>324</v>
      </c>
      <c r="H138" s="1" t="s">
        <v>324</v>
      </c>
    </row>
    <row r="139" spans="1:8" x14ac:dyDescent="0.25">
      <c r="A139" s="2">
        <v>0.3</v>
      </c>
      <c r="B139">
        <v>1</v>
      </c>
      <c r="C139" t="s">
        <v>33</v>
      </c>
      <c r="D139" t="s">
        <v>38</v>
      </c>
      <c r="E139" t="s">
        <v>0</v>
      </c>
      <c r="F139" t="s">
        <v>39</v>
      </c>
      <c r="G139" s="1" t="s">
        <v>445</v>
      </c>
      <c r="H139" s="1" t="s">
        <v>445</v>
      </c>
    </row>
    <row r="140" spans="1:8" x14ac:dyDescent="0.25">
      <c r="A140" s="2">
        <v>0.4</v>
      </c>
      <c r="B140">
        <v>2</v>
      </c>
      <c r="C140" t="s">
        <v>33</v>
      </c>
      <c r="D140" t="s">
        <v>87</v>
      </c>
      <c r="E140" t="s">
        <v>79</v>
      </c>
      <c r="F140" t="s">
        <v>19</v>
      </c>
      <c r="G140" s="1" t="s">
        <v>445</v>
      </c>
      <c r="H140" s="1" t="s">
        <v>445</v>
      </c>
    </row>
    <row r="141" spans="1:8" x14ac:dyDescent="0.25">
      <c r="A141" s="2">
        <v>0.5</v>
      </c>
      <c r="B141">
        <v>2</v>
      </c>
      <c r="C141" t="s">
        <v>33</v>
      </c>
      <c r="D141" t="s">
        <v>120</v>
      </c>
      <c r="E141" t="s">
        <v>79</v>
      </c>
      <c r="F141" t="s">
        <v>54</v>
      </c>
      <c r="G141" s="1" t="s">
        <v>445</v>
      </c>
      <c r="H141" s="1" t="s">
        <v>445</v>
      </c>
    </row>
    <row r="142" spans="1:8" x14ac:dyDescent="0.25">
      <c r="A142" s="2">
        <v>1.1000000000000001</v>
      </c>
      <c r="B142">
        <v>3</v>
      </c>
      <c r="C142" t="s">
        <v>33</v>
      </c>
      <c r="D142" t="s">
        <v>146</v>
      </c>
      <c r="E142" t="s">
        <v>130</v>
      </c>
      <c r="F142" t="s">
        <v>68</v>
      </c>
      <c r="G142" s="1" t="s">
        <v>445</v>
      </c>
      <c r="H142" s="1" t="s">
        <v>445</v>
      </c>
    </row>
    <row r="143" spans="1:8" x14ac:dyDescent="0.25">
      <c r="A143" s="2">
        <v>0.1</v>
      </c>
      <c r="B143">
        <v>3</v>
      </c>
      <c r="C143" t="s">
        <v>33</v>
      </c>
      <c r="D143" t="s">
        <v>163</v>
      </c>
      <c r="E143" t="s">
        <v>130</v>
      </c>
      <c r="F143" t="s">
        <v>37</v>
      </c>
      <c r="G143" s="1" t="s">
        <v>445</v>
      </c>
      <c r="H143" s="1" t="s">
        <v>445</v>
      </c>
    </row>
    <row r="144" spans="1:8" x14ac:dyDescent="0.25">
      <c r="A144" s="2">
        <v>0.7</v>
      </c>
      <c r="B144">
        <v>3</v>
      </c>
      <c r="C144" t="s">
        <v>33</v>
      </c>
      <c r="D144" t="s">
        <v>180</v>
      </c>
      <c r="E144" t="s">
        <v>130</v>
      </c>
      <c r="F144" t="s">
        <v>73</v>
      </c>
      <c r="G144" s="1" t="s">
        <v>445</v>
      </c>
      <c r="H144" s="1" t="s">
        <v>445</v>
      </c>
    </row>
    <row r="145" spans="1:8" x14ac:dyDescent="0.25">
      <c r="A145" s="2">
        <v>1</v>
      </c>
      <c r="B145">
        <v>4</v>
      </c>
      <c r="C145" t="s">
        <v>33</v>
      </c>
      <c r="D145" t="s">
        <v>208</v>
      </c>
      <c r="E145" t="s">
        <v>201</v>
      </c>
      <c r="F145" t="s">
        <v>64</v>
      </c>
      <c r="G145" s="1" t="s">
        <v>445</v>
      </c>
      <c r="H145" s="1" t="s">
        <v>445</v>
      </c>
    </row>
    <row r="146" spans="1:8" x14ac:dyDescent="0.25">
      <c r="A146" s="2">
        <v>6</v>
      </c>
      <c r="B146">
        <v>4</v>
      </c>
      <c r="C146" t="s">
        <v>33</v>
      </c>
      <c r="D146" t="s">
        <v>236</v>
      </c>
      <c r="E146" t="s">
        <v>201</v>
      </c>
      <c r="F146" t="s">
        <v>52</v>
      </c>
      <c r="G146" s="1" t="s">
        <v>445</v>
      </c>
      <c r="H146" s="1" t="s">
        <v>445</v>
      </c>
    </row>
    <row r="147" spans="1:8" x14ac:dyDescent="0.25">
      <c r="A147" s="2">
        <v>7.3</v>
      </c>
      <c r="B147">
        <v>4</v>
      </c>
      <c r="C147" t="s">
        <v>33</v>
      </c>
      <c r="D147" t="s">
        <v>239</v>
      </c>
      <c r="E147" t="s">
        <v>201</v>
      </c>
      <c r="F147" t="s">
        <v>76</v>
      </c>
      <c r="G147" s="1" t="s">
        <v>445</v>
      </c>
      <c r="H147" s="1" t="s">
        <v>445</v>
      </c>
    </row>
    <row r="148" spans="1:8" x14ac:dyDescent="0.25">
      <c r="A148" s="2">
        <v>9.6</v>
      </c>
      <c r="B148">
        <v>4</v>
      </c>
      <c r="C148" t="s">
        <v>33</v>
      </c>
      <c r="D148" t="s">
        <v>245</v>
      </c>
      <c r="E148" t="s">
        <v>201</v>
      </c>
      <c r="F148" t="s">
        <v>22</v>
      </c>
      <c r="G148" s="1" t="s">
        <v>445</v>
      </c>
      <c r="H148" s="1" t="s">
        <v>445</v>
      </c>
    </row>
    <row r="149" spans="1:8" x14ac:dyDescent="0.25">
      <c r="A149" s="2">
        <v>0.8</v>
      </c>
      <c r="B149">
        <v>4</v>
      </c>
      <c r="C149" t="s">
        <v>33</v>
      </c>
      <c r="D149" t="s">
        <v>277</v>
      </c>
      <c r="E149" t="s">
        <v>201</v>
      </c>
      <c r="F149" t="s">
        <v>14</v>
      </c>
      <c r="G149" s="1" t="s">
        <v>445</v>
      </c>
      <c r="H149" s="1" t="s">
        <v>445</v>
      </c>
    </row>
    <row r="150" spans="1:8" x14ac:dyDescent="0.25">
      <c r="A150" s="2">
        <v>0.1</v>
      </c>
      <c r="B150">
        <v>1</v>
      </c>
      <c r="C150" t="s">
        <v>33</v>
      </c>
      <c r="D150" t="s">
        <v>31</v>
      </c>
      <c r="E150" t="s">
        <v>0</v>
      </c>
      <c r="F150" t="s">
        <v>32</v>
      </c>
      <c r="G150" s="1" t="s">
        <v>324</v>
      </c>
      <c r="H150" s="1" t="s">
        <v>324</v>
      </c>
    </row>
    <row r="151" spans="1:8" x14ac:dyDescent="0.25">
      <c r="A151" s="2">
        <v>1</v>
      </c>
      <c r="B151">
        <v>2</v>
      </c>
      <c r="C151" t="s">
        <v>33</v>
      </c>
      <c r="D151" t="s">
        <v>104</v>
      </c>
      <c r="E151" t="s">
        <v>79</v>
      </c>
      <c r="F151" t="s">
        <v>8</v>
      </c>
      <c r="G151" s="1" t="s">
        <v>324</v>
      </c>
      <c r="H151" s="1" t="s">
        <v>324</v>
      </c>
    </row>
    <row r="152" spans="1:8" x14ac:dyDescent="0.25">
      <c r="A152" s="2">
        <v>1.1000000000000001</v>
      </c>
      <c r="B152">
        <v>2</v>
      </c>
      <c r="C152" t="s">
        <v>33</v>
      </c>
      <c r="D152" t="s">
        <v>106</v>
      </c>
      <c r="E152" t="s">
        <v>79</v>
      </c>
      <c r="F152" t="s">
        <v>71</v>
      </c>
      <c r="G152" s="1" t="s">
        <v>324</v>
      </c>
      <c r="H152" s="1" t="s">
        <v>324</v>
      </c>
    </row>
    <row r="153" spans="1:8" x14ac:dyDescent="0.25">
      <c r="A153" s="2">
        <v>0.1</v>
      </c>
      <c r="B153">
        <v>3</v>
      </c>
      <c r="C153" t="s">
        <v>33</v>
      </c>
      <c r="D153" t="s">
        <v>135</v>
      </c>
      <c r="E153" t="s">
        <v>130</v>
      </c>
      <c r="F153" t="s">
        <v>64</v>
      </c>
      <c r="G153" s="1" t="s">
        <v>324</v>
      </c>
      <c r="H153" s="1" t="s">
        <v>324</v>
      </c>
    </row>
    <row r="154" spans="1:8" x14ac:dyDescent="0.25">
      <c r="A154" s="2">
        <v>0.1</v>
      </c>
      <c r="B154">
        <v>3</v>
      </c>
      <c r="C154" t="s">
        <v>33</v>
      </c>
      <c r="D154" t="s">
        <v>138</v>
      </c>
      <c r="E154" t="s">
        <v>130</v>
      </c>
      <c r="F154" t="s">
        <v>76</v>
      </c>
      <c r="G154" s="1" t="s">
        <v>324</v>
      </c>
      <c r="H154" s="1" t="s">
        <v>324</v>
      </c>
    </row>
    <row r="155" spans="1:8" x14ac:dyDescent="0.25">
      <c r="A155" s="2">
        <v>0.6</v>
      </c>
      <c r="B155">
        <v>4</v>
      </c>
      <c r="C155" t="s">
        <v>33</v>
      </c>
      <c r="D155" t="s">
        <v>203</v>
      </c>
      <c r="E155" t="s">
        <v>201</v>
      </c>
      <c r="F155" t="s">
        <v>52</v>
      </c>
      <c r="G155" s="1" t="s">
        <v>324</v>
      </c>
      <c r="H155" s="1" t="s">
        <v>324</v>
      </c>
    </row>
    <row r="156" spans="1:8" x14ac:dyDescent="0.25">
      <c r="A156" s="2">
        <v>0.1</v>
      </c>
      <c r="B156">
        <v>4</v>
      </c>
      <c r="C156" t="s">
        <v>33</v>
      </c>
      <c r="D156" t="s">
        <v>261</v>
      </c>
      <c r="E156" t="s">
        <v>201</v>
      </c>
      <c r="F156" t="s">
        <v>73</v>
      </c>
      <c r="G156" s="1" t="s">
        <v>324</v>
      </c>
      <c r="H156" s="1" t="s">
        <v>324</v>
      </c>
    </row>
    <row r="157" spans="1:8" x14ac:dyDescent="0.25">
      <c r="A157" s="2">
        <v>0.1</v>
      </c>
      <c r="B157">
        <v>1</v>
      </c>
      <c r="C157" t="s">
        <v>23</v>
      </c>
      <c r="D157" t="s">
        <v>21</v>
      </c>
      <c r="E157" t="s">
        <v>0</v>
      </c>
      <c r="F157" t="s">
        <v>22</v>
      </c>
      <c r="G157" s="1" t="s">
        <v>324</v>
      </c>
      <c r="H157" s="1" t="s">
        <v>445</v>
      </c>
    </row>
    <row r="158" spans="1:8" x14ac:dyDescent="0.25">
      <c r="A158" s="2">
        <v>0.9</v>
      </c>
      <c r="B158">
        <v>2</v>
      </c>
      <c r="C158" t="s">
        <v>23</v>
      </c>
      <c r="D158" t="s">
        <v>124</v>
      </c>
      <c r="E158" t="s">
        <v>79</v>
      </c>
      <c r="F158" t="s">
        <v>49</v>
      </c>
      <c r="G158" s="1" t="s">
        <v>445</v>
      </c>
      <c r="H158" s="1" t="s">
        <v>445</v>
      </c>
    </row>
    <row r="159" spans="1:8" x14ac:dyDescent="0.25">
      <c r="A159" s="2">
        <v>0.1</v>
      </c>
      <c r="B159">
        <v>2</v>
      </c>
      <c r="C159" t="s">
        <v>23</v>
      </c>
      <c r="D159" t="s">
        <v>115</v>
      </c>
      <c r="E159" t="s">
        <v>79</v>
      </c>
      <c r="F159" t="s">
        <v>39</v>
      </c>
      <c r="G159" s="1" t="s">
        <v>324</v>
      </c>
      <c r="H159" s="1" t="s">
        <v>445</v>
      </c>
    </row>
    <row r="160" spans="1:8" x14ac:dyDescent="0.25">
      <c r="A160" s="2">
        <v>0.1</v>
      </c>
      <c r="B160">
        <v>3</v>
      </c>
      <c r="C160" t="s">
        <v>23</v>
      </c>
      <c r="D160" t="s">
        <v>131</v>
      </c>
      <c r="E160" t="s">
        <v>130</v>
      </c>
      <c r="F160" t="s">
        <v>44</v>
      </c>
      <c r="G160" s="1" t="s">
        <v>445</v>
      </c>
      <c r="H160" s="1" t="s">
        <v>445</v>
      </c>
    </row>
    <row r="161" spans="1:8" x14ac:dyDescent="0.25">
      <c r="A161" s="2">
        <v>5.5</v>
      </c>
      <c r="B161">
        <v>3</v>
      </c>
      <c r="C161" t="s">
        <v>23</v>
      </c>
      <c r="D161" t="s">
        <v>160</v>
      </c>
      <c r="E161" t="s">
        <v>130</v>
      </c>
      <c r="F161" t="s">
        <v>66</v>
      </c>
      <c r="G161" s="1" t="s">
        <v>445</v>
      </c>
      <c r="H161" s="1" t="s">
        <v>445</v>
      </c>
    </row>
    <row r="162" spans="1:8" x14ac:dyDescent="0.25">
      <c r="A162" s="2">
        <v>0.4</v>
      </c>
      <c r="B162">
        <v>3</v>
      </c>
      <c r="C162" t="s">
        <v>23</v>
      </c>
      <c r="D162" t="s">
        <v>200</v>
      </c>
      <c r="E162" t="s">
        <v>130</v>
      </c>
      <c r="F162" t="s">
        <v>52</v>
      </c>
      <c r="G162" s="1" t="s">
        <v>324</v>
      </c>
      <c r="H162" s="1" t="s">
        <v>445</v>
      </c>
    </row>
    <row r="163" spans="1:8" x14ac:dyDescent="0.25">
      <c r="A163" s="2">
        <v>1.1000000000000001</v>
      </c>
      <c r="B163">
        <v>4</v>
      </c>
      <c r="C163" t="s">
        <v>23</v>
      </c>
      <c r="D163" t="s">
        <v>209</v>
      </c>
      <c r="E163" t="s">
        <v>201</v>
      </c>
      <c r="F163" t="s">
        <v>39</v>
      </c>
      <c r="G163" s="1" t="s">
        <v>445</v>
      </c>
      <c r="H163" s="1" t="s">
        <v>445</v>
      </c>
    </row>
    <row r="164" spans="1:8" x14ac:dyDescent="0.25">
      <c r="A164" s="2">
        <v>4</v>
      </c>
      <c r="B164">
        <v>4</v>
      </c>
      <c r="C164" t="s">
        <v>23</v>
      </c>
      <c r="D164" t="s">
        <v>228</v>
      </c>
      <c r="E164" t="s">
        <v>201</v>
      </c>
      <c r="F164" t="s">
        <v>57</v>
      </c>
      <c r="G164" s="1" t="s">
        <v>445</v>
      </c>
      <c r="H164" s="1" t="s">
        <v>445</v>
      </c>
    </row>
    <row r="165" spans="1:8" x14ac:dyDescent="0.25">
      <c r="A165" s="2">
        <v>8.1</v>
      </c>
      <c r="B165">
        <v>4</v>
      </c>
      <c r="C165" t="s">
        <v>23</v>
      </c>
      <c r="D165" t="s">
        <v>242</v>
      </c>
      <c r="E165" t="s">
        <v>201</v>
      </c>
      <c r="F165" t="s">
        <v>71</v>
      </c>
      <c r="G165" s="1" t="s">
        <v>445</v>
      </c>
      <c r="H165" s="1" t="s">
        <v>445</v>
      </c>
    </row>
    <row r="166" spans="1:8" x14ac:dyDescent="0.25">
      <c r="A166" s="2">
        <v>0.8</v>
      </c>
      <c r="B166">
        <v>4</v>
      </c>
      <c r="C166" t="s">
        <v>23</v>
      </c>
      <c r="D166" t="s">
        <v>278</v>
      </c>
      <c r="E166" t="s">
        <v>201</v>
      </c>
      <c r="F166" t="s">
        <v>78</v>
      </c>
      <c r="G166" s="1" t="s">
        <v>445</v>
      </c>
      <c r="H166" s="1" t="s">
        <v>445</v>
      </c>
    </row>
    <row r="167" spans="1:8" x14ac:dyDescent="0.25">
      <c r="A167" s="2">
        <v>3.7</v>
      </c>
      <c r="B167">
        <v>4</v>
      </c>
      <c r="C167" t="s">
        <v>23</v>
      </c>
      <c r="D167" t="s">
        <v>291</v>
      </c>
      <c r="E167" t="s">
        <v>201</v>
      </c>
      <c r="F167" t="s">
        <v>17</v>
      </c>
      <c r="G167" s="1" t="s">
        <v>445</v>
      </c>
      <c r="H167" s="1" t="s">
        <v>445</v>
      </c>
    </row>
    <row r="168" spans="1:8" x14ac:dyDescent="0.25">
      <c r="A168" s="2">
        <v>0.2</v>
      </c>
      <c r="B168">
        <v>1</v>
      </c>
      <c r="C168" t="s">
        <v>23</v>
      </c>
      <c r="D168" t="s">
        <v>36</v>
      </c>
      <c r="E168" t="s">
        <v>0</v>
      </c>
      <c r="F168" t="s">
        <v>37</v>
      </c>
      <c r="G168" s="1" t="s">
        <v>445</v>
      </c>
      <c r="H168" s="1" t="s">
        <v>324</v>
      </c>
    </row>
    <row r="169" spans="1:8" x14ac:dyDescent="0.25">
      <c r="A169" s="2">
        <v>0.1</v>
      </c>
      <c r="B169">
        <v>2</v>
      </c>
      <c r="C169" t="s">
        <v>23</v>
      </c>
      <c r="D169" t="s">
        <v>80</v>
      </c>
      <c r="E169" t="s">
        <v>79</v>
      </c>
      <c r="F169" t="s">
        <v>25</v>
      </c>
      <c r="G169" s="1" t="s">
        <v>445</v>
      </c>
      <c r="H169" s="1" t="s">
        <v>324</v>
      </c>
    </row>
    <row r="170" spans="1:8" x14ac:dyDescent="0.25">
      <c r="A170" s="2">
        <v>0.9</v>
      </c>
      <c r="B170">
        <v>2</v>
      </c>
      <c r="C170" t="s">
        <v>23</v>
      </c>
      <c r="D170" t="s">
        <v>103</v>
      </c>
      <c r="E170" t="s">
        <v>79</v>
      </c>
      <c r="F170" t="s">
        <v>66</v>
      </c>
      <c r="G170" s="1" t="s">
        <v>324</v>
      </c>
      <c r="H170" s="1" t="s">
        <v>324</v>
      </c>
    </row>
    <row r="171" spans="1:8" x14ac:dyDescent="0.25">
      <c r="A171" s="2">
        <v>0.1</v>
      </c>
      <c r="B171">
        <v>3</v>
      </c>
      <c r="C171" t="s">
        <v>23</v>
      </c>
      <c r="D171" t="s">
        <v>136</v>
      </c>
      <c r="E171" t="s">
        <v>130</v>
      </c>
      <c r="F171" t="s">
        <v>137</v>
      </c>
      <c r="G171" s="1" t="s">
        <v>445</v>
      </c>
      <c r="H171" s="1" t="s">
        <v>324</v>
      </c>
    </row>
    <row r="172" spans="1:8" x14ac:dyDescent="0.25">
      <c r="A172" s="2">
        <v>0.1</v>
      </c>
      <c r="B172">
        <v>4</v>
      </c>
      <c r="C172" t="s">
        <v>23</v>
      </c>
      <c r="D172" t="s">
        <v>259</v>
      </c>
      <c r="E172" t="s">
        <v>201</v>
      </c>
      <c r="F172" t="s">
        <v>5</v>
      </c>
      <c r="G172" s="1" t="s">
        <v>324</v>
      </c>
      <c r="H172" s="1" t="s">
        <v>324</v>
      </c>
    </row>
    <row r="173" spans="1:8" x14ac:dyDescent="0.25">
      <c r="A173" s="2">
        <v>0.9</v>
      </c>
      <c r="B173">
        <v>4</v>
      </c>
      <c r="C173" t="s">
        <v>23</v>
      </c>
      <c r="D173" t="s">
        <v>279</v>
      </c>
      <c r="E173" t="s">
        <v>201</v>
      </c>
      <c r="F173" t="s">
        <v>68</v>
      </c>
      <c r="G173" s="1" t="s">
        <v>324</v>
      </c>
      <c r="H173" s="1" t="s">
        <v>324</v>
      </c>
    </row>
    <row r="174" spans="1:8" x14ac:dyDescent="0.25">
      <c r="A174" s="2">
        <v>0.1</v>
      </c>
      <c r="B174">
        <v>4</v>
      </c>
      <c r="C174" t="s">
        <v>23</v>
      </c>
      <c r="D174" t="s">
        <v>299</v>
      </c>
      <c r="E174" t="s">
        <v>201</v>
      </c>
      <c r="F174" t="s">
        <v>47</v>
      </c>
      <c r="G174" s="1" t="s">
        <v>324</v>
      </c>
      <c r="H174" s="1" t="s">
        <v>324</v>
      </c>
    </row>
    <row r="175" spans="1:8" x14ac:dyDescent="0.25">
      <c r="A175" s="2">
        <v>0.1</v>
      </c>
      <c r="B175">
        <v>1</v>
      </c>
      <c r="C175" t="s">
        <v>12</v>
      </c>
      <c r="D175" t="s">
        <v>10</v>
      </c>
      <c r="E175" t="s">
        <v>0</v>
      </c>
      <c r="F175" t="s">
        <v>11</v>
      </c>
      <c r="G175" s="1" t="s">
        <v>445</v>
      </c>
      <c r="H175" s="1" t="s">
        <v>445</v>
      </c>
    </row>
    <row r="176" spans="1:8" x14ac:dyDescent="0.25">
      <c r="A176" s="2">
        <v>1.2</v>
      </c>
      <c r="B176">
        <v>2</v>
      </c>
      <c r="C176" t="s">
        <v>12</v>
      </c>
      <c r="D176" t="s">
        <v>108</v>
      </c>
      <c r="E176" t="s">
        <v>79</v>
      </c>
      <c r="F176" t="s">
        <v>76</v>
      </c>
      <c r="G176" s="1" t="s">
        <v>445</v>
      </c>
      <c r="H176" s="1" t="s">
        <v>445</v>
      </c>
    </row>
    <row r="177" spans="1:8" x14ac:dyDescent="0.25">
      <c r="A177" s="2">
        <v>0.1</v>
      </c>
      <c r="B177">
        <v>2</v>
      </c>
      <c r="C177" t="s">
        <v>12</v>
      </c>
      <c r="D177" t="s">
        <v>128</v>
      </c>
      <c r="E177" t="s">
        <v>79</v>
      </c>
      <c r="F177" t="s">
        <v>68</v>
      </c>
      <c r="G177" s="1" t="s">
        <v>445</v>
      </c>
      <c r="H177" s="1" t="s">
        <v>445</v>
      </c>
    </row>
    <row r="178" spans="1:8" x14ac:dyDescent="0.25">
      <c r="A178" s="2">
        <v>3</v>
      </c>
      <c r="B178">
        <v>3</v>
      </c>
      <c r="C178" t="s">
        <v>12</v>
      </c>
      <c r="D178" t="s">
        <v>157</v>
      </c>
      <c r="E178" t="s">
        <v>130</v>
      </c>
      <c r="F178" t="s">
        <v>52</v>
      </c>
      <c r="G178" s="1" t="s">
        <v>445</v>
      </c>
      <c r="H178" s="1" t="s">
        <v>445</v>
      </c>
    </row>
    <row r="179" spans="1:8" x14ac:dyDescent="0.25">
      <c r="A179" s="2">
        <v>0.2</v>
      </c>
      <c r="B179">
        <v>3</v>
      </c>
      <c r="C179" t="s">
        <v>12</v>
      </c>
      <c r="D179" t="s">
        <v>170</v>
      </c>
      <c r="E179" t="s">
        <v>130</v>
      </c>
      <c r="F179" t="s">
        <v>62</v>
      </c>
      <c r="G179" s="1" t="s">
        <v>445</v>
      </c>
      <c r="H179" s="1" t="s">
        <v>445</v>
      </c>
    </row>
    <row r="180" spans="1:8" x14ac:dyDescent="0.25">
      <c r="A180" s="2">
        <v>0.1</v>
      </c>
      <c r="B180">
        <v>3</v>
      </c>
      <c r="C180" t="s">
        <v>12</v>
      </c>
      <c r="D180" t="s">
        <v>196</v>
      </c>
      <c r="E180" t="s">
        <v>130</v>
      </c>
      <c r="F180" t="s">
        <v>60</v>
      </c>
      <c r="G180" s="1" t="s">
        <v>445</v>
      </c>
      <c r="H180" s="1" t="s">
        <v>445</v>
      </c>
    </row>
    <row r="181" spans="1:8" x14ac:dyDescent="0.25">
      <c r="A181" s="2">
        <v>3.6</v>
      </c>
      <c r="B181">
        <v>4</v>
      </c>
      <c r="C181" t="s">
        <v>12</v>
      </c>
      <c r="D181" t="s">
        <v>224</v>
      </c>
      <c r="E181" t="s">
        <v>201</v>
      </c>
      <c r="F181" t="s">
        <v>76</v>
      </c>
      <c r="G181" s="1" t="s">
        <v>445</v>
      </c>
      <c r="H181" s="1" t="s">
        <v>445</v>
      </c>
    </row>
    <row r="182" spans="1:8" x14ac:dyDescent="0.25">
      <c r="A182" s="2">
        <v>5</v>
      </c>
      <c r="B182">
        <v>4</v>
      </c>
      <c r="C182" t="s">
        <v>12</v>
      </c>
      <c r="D182" t="s">
        <v>232</v>
      </c>
      <c r="E182" t="s">
        <v>201</v>
      </c>
      <c r="F182" t="s">
        <v>190</v>
      </c>
      <c r="G182" s="1" t="s">
        <v>445</v>
      </c>
      <c r="H182" s="1" t="s">
        <v>445</v>
      </c>
    </row>
    <row r="183" spans="1:8" x14ac:dyDescent="0.25">
      <c r="A183" s="2">
        <v>5.5</v>
      </c>
      <c r="B183">
        <v>4</v>
      </c>
      <c r="C183" t="s">
        <v>12</v>
      </c>
      <c r="D183" t="s">
        <v>233</v>
      </c>
      <c r="E183" t="s">
        <v>201</v>
      </c>
      <c r="F183" t="s">
        <v>76</v>
      </c>
      <c r="G183" s="1" t="s">
        <v>445</v>
      </c>
      <c r="H183" s="1" t="s">
        <v>445</v>
      </c>
    </row>
    <row r="184" spans="1:8" x14ac:dyDescent="0.25">
      <c r="A184" s="2">
        <v>5.6</v>
      </c>
      <c r="B184">
        <v>4</v>
      </c>
      <c r="C184" t="s">
        <v>12</v>
      </c>
      <c r="D184" t="s">
        <v>234</v>
      </c>
      <c r="E184" t="s">
        <v>201</v>
      </c>
      <c r="F184" t="s">
        <v>22</v>
      </c>
      <c r="G184" s="1" t="s">
        <v>445</v>
      </c>
      <c r="H184" s="1" t="s">
        <v>445</v>
      </c>
    </row>
    <row r="185" spans="1:8" x14ac:dyDescent="0.25">
      <c r="A185" s="2">
        <v>0.1</v>
      </c>
      <c r="B185">
        <v>4</v>
      </c>
      <c r="C185" t="s">
        <v>12</v>
      </c>
      <c r="D185" t="s">
        <v>302</v>
      </c>
      <c r="E185" t="s">
        <v>201</v>
      </c>
      <c r="F185" t="s">
        <v>266</v>
      </c>
      <c r="G185" s="1" t="s">
        <v>445</v>
      </c>
      <c r="H185" s="1" t="s">
        <v>445</v>
      </c>
    </row>
    <row r="186" spans="1:8" x14ac:dyDescent="0.25">
      <c r="A186" s="2">
        <v>0.1</v>
      </c>
      <c r="B186">
        <v>1</v>
      </c>
      <c r="C186" t="s">
        <v>12</v>
      </c>
      <c r="D186" t="s">
        <v>16</v>
      </c>
      <c r="E186" t="s">
        <v>0</v>
      </c>
      <c r="F186" t="s">
        <v>17</v>
      </c>
      <c r="G186" s="1" t="s">
        <v>324</v>
      </c>
      <c r="H186" s="1" t="s">
        <v>324</v>
      </c>
    </row>
    <row r="187" spans="1:8" x14ac:dyDescent="0.25">
      <c r="A187" s="2">
        <v>0.3</v>
      </c>
      <c r="B187">
        <v>2</v>
      </c>
      <c r="C187" t="s">
        <v>12</v>
      </c>
      <c r="D187" t="s">
        <v>84</v>
      </c>
      <c r="E187" t="s">
        <v>79</v>
      </c>
      <c r="F187" t="s">
        <v>64</v>
      </c>
      <c r="G187" s="1" t="s">
        <v>324</v>
      </c>
      <c r="H187" s="1" t="s">
        <v>324</v>
      </c>
    </row>
    <row r="188" spans="1:8" x14ac:dyDescent="0.25">
      <c r="A188" s="2">
        <v>0.1</v>
      </c>
      <c r="B188">
        <v>2</v>
      </c>
      <c r="C188" t="s">
        <v>12</v>
      </c>
      <c r="D188" t="s">
        <v>126</v>
      </c>
      <c r="E188" t="s">
        <v>79</v>
      </c>
      <c r="F188" t="s">
        <v>22</v>
      </c>
      <c r="G188" s="1" t="s">
        <v>324</v>
      </c>
      <c r="H188" s="1" t="s">
        <v>324</v>
      </c>
    </row>
    <row r="189" spans="1:8" x14ac:dyDescent="0.25">
      <c r="A189" s="2">
        <v>0.7</v>
      </c>
      <c r="B189">
        <v>4</v>
      </c>
      <c r="C189" t="s">
        <v>12</v>
      </c>
      <c r="D189" t="s">
        <v>205</v>
      </c>
      <c r="E189" t="s">
        <v>201</v>
      </c>
      <c r="F189" t="s">
        <v>206</v>
      </c>
      <c r="G189" s="1" t="s">
        <v>324</v>
      </c>
      <c r="H189" s="1" t="s">
        <v>324</v>
      </c>
    </row>
    <row r="190" spans="1:8" x14ac:dyDescent="0.25">
      <c r="A190" s="2">
        <v>1</v>
      </c>
      <c r="B190">
        <v>4</v>
      </c>
      <c r="C190" t="s">
        <v>12</v>
      </c>
      <c r="D190" t="s">
        <v>207</v>
      </c>
      <c r="E190" t="s">
        <v>201</v>
      </c>
      <c r="F190" t="s">
        <v>145</v>
      </c>
      <c r="G190" s="1" t="s">
        <v>324</v>
      </c>
      <c r="H190" s="1" t="s">
        <v>324</v>
      </c>
    </row>
    <row r="191" spans="1:8" x14ac:dyDescent="0.25">
      <c r="A191" s="2">
        <v>0.1</v>
      </c>
      <c r="B191">
        <v>4</v>
      </c>
      <c r="C191" t="s">
        <v>12</v>
      </c>
      <c r="D191" t="s">
        <v>294</v>
      </c>
      <c r="E191" t="s">
        <v>201</v>
      </c>
      <c r="F191" t="s">
        <v>5</v>
      </c>
      <c r="G191" s="1" t="s">
        <v>324</v>
      </c>
      <c r="H191" s="1" t="s">
        <v>324</v>
      </c>
    </row>
    <row r="192" spans="1:8" x14ac:dyDescent="0.25">
      <c r="A192" s="2">
        <v>0.1</v>
      </c>
      <c r="B192">
        <v>4</v>
      </c>
      <c r="C192" t="s">
        <v>12</v>
      </c>
      <c r="D192" t="s">
        <v>301</v>
      </c>
      <c r="E192" t="s">
        <v>201</v>
      </c>
      <c r="F192" t="s">
        <v>2</v>
      </c>
      <c r="G192" s="1" t="s">
        <v>324</v>
      </c>
      <c r="H192" s="1" t="s">
        <v>324</v>
      </c>
    </row>
    <row r="193" spans="1:8" x14ac:dyDescent="0.25">
      <c r="A193" s="2">
        <v>0.3</v>
      </c>
      <c r="B193">
        <v>1</v>
      </c>
      <c r="C193" t="s">
        <v>45</v>
      </c>
      <c r="D193" t="s">
        <v>43</v>
      </c>
      <c r="E193" t="s">
        <v>0</v>
      </c>
      <c r="F193" t="s">
        <v>44</v>
      </c>
      <c r="G193" s="1" t="s">
        <v>324</v>
      </c>
      <c r="H193" s="1" t="s">
        <v>445</v>
      </c>
    </row>
    <row r="194" spans="1:8" x14ac:dyDescent="0.25">
      <c r="A194" s="2">
        <v>0.6</v>
      </c>
      <c r="B194">
        <v>2</v>
      </c>
      <c r="C194" t="s">
        <v>45</v>
      </c>
      <c r="D194" t="s">
        <v>94</v>
      </c>
      <c r="E194" t="s">
        <v>79</v>
      </c>
      <c r="F194" t="s">
        <v>71</v>
      </c>
      <c r="G194" s="1" t="s">
        <v>445</v>
      </c>
      <c r="H194" s="1" t="s">
        <v>445</v>
      </c>
    </row>
    <row r="195" spans="1:8" x14ac:dyDescent="0.25">
      <c r="A195" s="2">
        <v>0.8</v>
      </c>
      <c r="B195">
        <v>2</v>
      </c>
      <c r="C195" t="s">
        <v>45</v>
      </c>
      <c r="D195" t="s">
        <v>123</v>
      </c>
      <c r="E195" t="s">
        <v>79</v>
      </c>
      <c r="F195" t="s">
        <v>78</v>
      </c>
      <c r="G195" s="1" t="s">
        <v>445</v>
      </c>
      <c r="H195" s="1" t="s">
        <v>445</v>
      </c>
    </row>
    <row r="196" spans="1:8" x14ac:dyDescent="0.25">
      <c r="A196" s="2">
        <v>3.8</v>
      </c>
      <c r="B196">
        <v>3</v>
      </c>
      <c r="C196" t="s">
        <v>45</v>
      </c>
      <c r="D196" t="s">
        <v>158</v>
      </c>
      <c r="E196" t="s">
        <v>130</v>
      </c>
      <c r="F196" t="s">
        <v>19</v>
      </c>
      <c r="G196" s="1" t="s">
        <v>445</v>
      </c>
      <c r="H196" s="1" t="s">
        <v>445</v>
      </c>
    </row>
    <row r="197" spans="1:8" x14ac:dyDescent="0.25">
      <c r="A197" s="2">
        <v>6.6</v>
      </c>
      <c r="B197">
        <v>3</v>
      </c>
      <c r="C197" t="s">
        <v>45</v>
      </c>
      <c r="D197" t="s">
        <v>161</v>
      </c>
      <c r="E197" t="s">
        <v>130</v>
      </c>
      <c r="F197" t="s">
        <v>71</v>
      </c>
      <c r="G197" s="1" t="s">
        <v>445</v>
      </c>
      <c r="H197" s="1" t="s">
        <v>445</v>
      </c>
    </row>
    <row r="198" spans="1:8" x14ac:dyDescent="0.25">
      <c r="A198" s="2">
        <v>0.1</v>
      </c>
      <c r="B198">
        <v>3</v>
      </c>
      <c r="C198" t="s">
        <v>45</v>
      </c>
      <c r="D198" t="s">
        <v>134</v>
      </c>
      <c r="E198" t="s">
        <v>130</v>
      </c>
      <c r="F198" t="s">
        <v>71</v>
      </c>
      <c r="G198" s="1" t="s">
        <v>324</v>
      </c>
      <c r="H198" s="1" t="s">
        <v>445</v>
      </c>
    </row>
    <row r="199" spans="1:8" x14ac:dyDescent="0.25">
      <c r="A199" s="2">
        <v>6.3</v>
      </c>
      <c r="B199">
        <v>4</v>
      </c>
      <c r="C199" t="s">
        <v>45</v>
      </c>
      <c r="D199" t="s">
        <v>237</v>
      </c>
      <c r="E199" t="s">
        <v>201</v>
      </c>
      <c r="F199" t="s">
        <v>68</v>
      </c>
      <c r="G199" s="1" t="s">
        <v>445</v>
      </c>
      <c r="H199" s="1" t="s">
        <v>445</v>
      </c>
    </row>
    <row r="200" spans="1:8" x14ac:dyDescent="0.25">
      <c r="A200" s="2">
        <v>8.1</v>
      </c>
      <c r="B200">
        <v>4</v>
      </c>
      <c r="C200" t="s">
        <v>45</v>
      </c>
      <c r="D200" t="s">
        <v>241</v>
      </c>
      <c r="E200" t="s">
        <v>201</v>
      </c>
      <c r="F200" t="s">
        <v>49</v>
      </c>
      <c r="G200" s="1" t="s">
        <v>445</v>
      </c>
      <c r="H200" s="1" t="s">
        <v>445</v>
      </c>
    </row>
    <row r="201" spans="1:8" x14ac:dyDescent="0.25">
      <c r="A201" s="2">
        <v>0.3</v>
      </c>
      <c r="B201">
        <v>4</v>
      </c>
      <c r="C201" t="s">
        <v>45</v>
      </c>
      <c r="D201" t="s">
        <v>265</v>
      </c>
      <c r="E201" t="s">
        <v>201</v>
      </c>
      <c r="F201" t="s">
        <v>266</v>
      </c>
      <c r="G201" s="1" t="s">
        <v>445</v>
      </c>
      <c r="H201" s="1" t="s">
        <v>445</v>
      </c>
    </row>
    <row r="202" spans="1:8" x14ac:dyDescent="0.25">
      <c r="A202" s="2">
        <v>1.1000000000000001</v>
      </c>
      <c r="B202">
        <v>4</v>
      </c>
      <c r="C202" t="s">
        <v>45</v>
      </c>
      <c r="D202" t="s">
        <v>283</v>
      </c>
      <c r="E202" t="s">
        <v>201</v>
      </c>
      <c r="F202" t="s">
        <v>64</v>
      </c>
      <c r="G202" s="1" t="s">
        <v>445</v>
      </c>
      <c r="H202" s="1" t="s">
        <v>445</v>
      </c>
    </row>
    <row r="203" spans="1:8" x14ac:dyDescent="0.25">
      <c r="A203" s="2">
        <v>0.2</v>
      </c>
      <c r="B203">
        <v>4</v>
      </c>
      <c r="C203" t="s">
        <v>45</v>
      </c>
      <c r="D203" t="s">
        <v>262</v>
      </c>
      <c r="E203" t="s">
        <v>201</v>
      </c>
      <c r="F203" t="s">
        <v>76</v>
      </c>
      <c r="G203" s="1" t="s">
        <v>324</v>
      </c>
      <c r="H203" s="1" t="s">
        <v>445</v>
      </c>
    </row>
    <row r="204" spans="1:8" x14ac:dyDescent="0.25">
      <c r="A204" s="2">
        <v>0.4</v>
      </c>
      <c r="B204">
        <v>1</v>
      </c>
      <c r="C204" t="s">
        <v>45</v>
      </c>
      <c r="D204" t="s">
        <v>46</v>
      </c>
      <c r="E204" t="s">
        <v>0</v>
      </c>
      <c r="F204" t="s">
        <v>47</v>
      </c>
      <c r="G204" s="1" t="s">
        <v>445</v>
      </c>
      <c r="H204" s="1" t="s">
        <v>324</v>
      </c>
    </row>
    <row r="205" spans="1:8" x14ac:dyDescent="0.25">
      <c r="A205" s="2">
        <v>1.6</v>
      </c>
      <c r="B205">
        <v>3</v>
      </c>
      <c r="C205" t="s">
        <v>45</v>
      </c>
      <c r="D205" t="s">
        <v>150</v>
      </c>
      <c r="E205" t="s">
        <v>130</v>
      </c>
      <c r="F205" t="s">
        <v>14</v>
      </c>
      <c r="G205" s="1" t="s">
        <v>445</v>
      </c>
      <c r="H205" s="1" t="s">
        <v>324</v>
      </c>
    </row>
    <row r="206" spans="1:8" x14ac:dyDescent="0.25">
      <c r="A206" s="2">
        <v>0.3</v>
      </c>
      <c r="B206">
        <v>4</v>
      </c>
      <c r="C206" t="s">
        <v>45</v>
      </c>
      <c r="D206" t="s">
        <v>271</v>
      </c>
      <c r="E206" t="s">
        <v>201</v>
      </c>
      <c r="F206" t="s">
        <v>220</v>
      </c>
      <c r="G206" s="1" t="s">
        <v>445</v>
      </c>
      <c r="H206" s="1" t="s">
        <v>324</v>
      </c>
    </row>
    <row r="207" spans="1:8" x14ac:dyDescent="0.25">
      <c r="A207" s="2">
        <v>10</v>
      </c>
      <c r="B207">
        <v>1</v>
      </c>
      <c r="C207" t="s">
        <v>74</v>
      </c>
      <c r="D207" t="s">
        <v>77</v>
      </c>
      <c r="E207" t="s">
        <v>0</v>
      </c>
      <c r="F207" t="s">
        <v>78</v>
      </c>
      <c r="G207" s="1" t="s">
        <v>445</v>
      </c>
      <c r="H207" s="1" t="s">
        <v>445</v>
      </c>
    </row>
    <row r="208" spans="1:8" x14ac:dyDescent="0.25">
      <c r="A208" s="2">
        <v>0.1</v>
      </c>
      <c r="B208">
        <v>2</v>
      </c>
      <c r="C208" t="s">
        <v>74</v>
      </c>
      <c r="D208" t="s">
        <v>325</v>
      </c>
      <c r="E208" t="s">
        <v>79</v>
      </c>
      <c r="F208" t="s">
        <v>17</v>
      </c>
      <c r="G208" s="1" t="s">
        <v>445</v>
      </c>
      <c r="H208" s="1" t="s">
        <v>445</v>
      </c>
    </row>
    <row r="209" spans="1:8" x14ac:dyDescent="0.25">
      <c r="A209" s="2">
        <v>0.1</v>
      </c>
      <c r="B209">
        <v>2</v>
      </c>
      <c r="C209" t="s">
        <v>74</v>
      </c>
      <c r="D209" t="s">
        <v>326</v>
      </c>
      <c r="E209" t="s">
        <v>79</v>
      </c>
      <c r="F209" t="s">
        <v>145</v>
      </c>
      <c r="G209" s="1" t="s">
        <v>445</v>
      </c>
      <c r="H209" s="1" t="s">
        <v>445</v>
      </c>
    </row>
    <row r="210" spans="1:8" x14ac:dyDescent="0.25">
      <c r="A210" s="2">
        <v>0.1</v>
      </c>
      <c r="B210">
        <v>3</v>
      </c>
      <c r="C210" t="s">
        <v>74</v>
      </c>
      <c r="D210" t="s">
        <v>332</v>
      </c>
      <c r="E210" t="s">
        <v>130</v>
      </c>
      <c r="F210" t="s">
        <v>2</v>
      </c>
      <c r="G210" s="1" t="s">
        <v>445</v>
      </c>
      <c r="H210" s="1" t="s">
        <v>445</v>
      </c>
    </row>
    <row r="211" spans="1:8" x14ac:dyDescent="0.25">
      <c r="A211" s="2">
        <v>0.1</v>
      </c>
      <c r="B211">
        <v>3</v>
      </c>
      <c r="C211" t="s">
        <v>74</v>
      </c>
      <c r="D211" t="s">
        <v>333</v>
      </c>
      <c r="E211" t="s">
        <v>130</v>
      </c>
      <c r="F211" t="s">
        <v>49</v>
      </c>
      <c r="G211" s="1" t="s">
        <v>445</v>
      </c>
      <c r="H211" s="1" t="s">
        <v>445</v>
      </c>
    </row>
    <row r="212" spans="1:8" x14ac:dyDescent="0.25">
      <c r="A212" s="2">
        <v>0.1</v>
      </c>
      <c r="B212">
        <v>3</v>
      </c>
      <c r="C212" t="s">
        <v>74</v>
      </c>
      <c r="D212" t="s">
        <v>334</v>
      </c>
      <c r="E212" t="s">
        <v>130</v>
      </c>
      <c r="F212" t="s">
        <v>220</v>
      </c>
      <c r="G212" s="1" t="s">
        <v>445</v>
      </c>
      <c r="H212" s="1" t="s">
        <v>445</v>
      </c>
    </row>
    <row r="213" spans="1:8" x14ac:dyDescent="0.25">
      <c r="A213" s="2">
        <v>0.1</v>
      </c>
      <c r="B213">
        <v>4</v>
      </c>
      <c r="C213" t="s">
        <v>74</v>
      </c>
      <c r="D213" t="s">
        <v>327</v>
      </c>
      <c r="E213" t="s">
        <v>201</v>
      </c>
      <c r="F213" t="s">
        <v>273</v>
      </c>
      <c r="G213" s="1" t="s">
        <v>445</v>
      </c>
      <c r="H213" s="1" t="s">
        <v>445</v>
      </c>
    </row>
    <row r="214" spans="1:8" x14ac:dyDescent="0.25">
      <c r="A214" s="2">
        <v>0.1</v>
      </c>
      <c r="B214">
        <v>4</v>
      </c>
      <c r="C214" t="s">
        <v>74</v>
      </c>
      <c r="D214" t="s">
        <v>328</v>
      </c>
      <c r="E214" t="s">
        <v>201</v>
      </c>
      <c r="F214" t="s">
        <v>288</v>
      </c>
      <c r="G214" s="1" t="s">
        <v>445</v>
      </c>
      <c r="H214" s="1" t="s">
        <v>445</v>
      </c>
    </row>
    <row r="215" spans="1:8" x14ac:dyDescent="0.25">
      <c r="A215" s="2">
        <v>0.1</v>
      </c>
      <c r="B215">
        <v>4</v>
      </c>
      <c r="C215" t="s">
        <v>74</v>
      </c>
      <c r="D215" t="s">
        <v>329</v>
      </c>
      <c r="E215" t="s">
        <v>201</v>
      </c>
      <c r="F215" t="s">
        <v>44</v>
      </c>
      <c r="G215" s="1" t="s">
        <v>445</v>
      </c>
      <c r="H215" s="1" t="s">
        <v>445</v>
      </c>
    </row>
    <row r="216" spans="1:8" x14ac:dyDescent="0.25">
      <c r="A216" s="2">
        <v>0.1</v>
      </c>
      <c r="B216">
        <v>4</v>
      </c>
      <c r="C216" t="s">
        <v>74</v>
      </c>
      <c r="D216" t="s">
        <v>330</v>
      </c>
      <c r="E216" t="s">
        <v>201</v>
      </c>
      <c r="F216" t="s">
        <v>335</v>
      </c>
      <c r="G216" s="1" t="s">
        <v>445</v>
      </c>
      <c r="H216" s="1" t="s">
        <v>445</v>
      </c>
    </row>
    <row r="217" spans="1:8" x14ac:dyDescent="0.25">
      <c r="A217" s="2">
        <v>0.1</v>
      </c>
      <c r="B217">
        <v>4</v>
      </c>
      <c r="C217" t="s">
        <v>74</v>
      </c>
      <c r="D217" t="s">
        <v>331</v>
      </c>
      <c r="E217" t="s">
        <v>201</v>
      </c>
      <c r="F217" t="s">
        <v>206</v>
      </c>
      <c r="G217" s="1" t="s">
        <v>445</v>
      </c>
      <c r="H217" s="1" t="s">
        <v>445</v>
      </c>
    </row>
    <row r="218" spans="1:8" x14ac:dyDescent="0.25">
      <c r="A218" s="2">
        <v>2</v>
      </c>
      <c r="B218">
        <v>1</v>
      </c>
      <c r="C218" t="s">
        <v>74</v>
      </c>
      <c r="D218" t="s">
        <v>72</v>
      </c>
      <c r="E218" t="s">
        <v>0</v>
      </c>
      <c r="F218" t="s">
        <v>73</v>
      </c>
      <c r="G218" s="1" t="s">
        <v>324</v>
      </c>
      <c r="H218" s="1" t="s">
        <v>324</v>
      </c>
    </row>
    <row r="219" spans="1:8" x14ac:dyDescent="0.25">
      <c r="A219" s="2">
        <v>0.1</v>
      </c>
      <c r="B219">
        <v>1</v>
      </c>
      <c r="C219" t="s">
        <v>20</v>
      </c>
      <c r="D219" t="s">
        <v>18</v>
      </c>
      <c r="E219" t="s">
        <v>0</v>
      </c>
      <c r="F219" t="s">
        <v>19</v>
      </c>
      <c r="G219" s="1" t="s">
        <v>445</v>
      </c>
      <c r="H219" s="1" t="s">
        <v>445</v>
      </c>
    </row>
    <row r="220" spans="1:8" x14ac:dyDescent="0.25">
      <c r="A220" s="2">
        <v>0.3</v>
      </c>
      <c r="B220">
        <v>2</v>
      </c>
      <c r="C220" t="s">
        <v>20</v>
      </c>
      <c r="D220" t="s">
        <v>82</v>
      </c>
      <c r="E220" t="s">
        <v>79</v>
      </c>
      <c r="F220" t="s">
        <v>39</v>
      </c>
      <c r="G220" s="1" t="s">
        <v>445</v>
      </c>
      <c r="H220" s="1" t="s">
        <v>445</v>
      </c>
    </row>
    <row r="221" spans="1:8" x14ac:dyDescent="0.25">
      <c r="A221" s="2">
        <v>1.3</v>
      </c>
      <c r="B221">
        <v>2</v>
      </c>
      <c r="C221" t="s">
        <v>20</v>
      </c>
      <c r="D221" t="s">
        <v>125</v>
      </c>
      <c r="E221" t="s">
        <v>79</v>
      </c>
      <c r="F221" t="s">
        <v>54</v>
      </c>
      <c r="G221" s="1" t="s">
        <v>445</v>
      </c>
      <c r="H221" s="1" t="s">
        <v>445</v>
      </c>
    </row>
    <row r="222" spans="1:8" x14ac:dyDescent="0.25">
      <c r="A222" s="2">
        <v>0.6</v>
      </c>
      <c r="B222">
        <v>3</v>
      </c>
      <c r="C222" t="s">
        <v>20</v>
      </c>
      <c r="D222" t="s">
        <v>177</v>
      </c>
      <c r="E222" t="s">
        <v>130</v>
      </c>
      <c r="F222" t="s">
        <v>19</v>
      </c>
      <c r="G222" s="1" t="s">
        <v>445</v>
      </c>
      <c r="H222" s="1" t="s">
        <v>445</v>
      </c>
    </row>
    <row r="223" spans="1:8" x14ac:dyDescent="0.25">
      <c r="A223" s="2">
        <v>0.6</v>
      </c>
      <c r="B223">
        <v>3</v>
      </c>
      <c r="C223" t="s">
        <v>20</v>
      </c>
      <c r="D223" t="s">
        <v>178</v>
      </c>
      <c r="E223" t="s">
        <v>130</v>
      </c>
      <c r="F223" t="s">
        <v>78</v>
      </c>
      <c r="G223" s="1" t="s">
        <v>445</v>
      </c>
      <c r="H223" s="1" t="s">
        <v>445</v>
      </c>
    </row>
    <row r="224" spans="1:8" x14ac:dyDescent="0.25">
      <c r="A224" s="2">
        <v>1.6</v>
      </c>
      <c r="B224">
        <v>3</v>
      </c>
      <c r="C224" t="s">
        <v>20</v>
      </c>
      <c r="D224" t="s">
        <v>185</v>
      </c>
      <c r="E224" t="s">
        <v>130</v>
      </c>
      <c r="F224" t="s">
        <v>68</v>
      </c>
      <c r="G224" s="1" t="s">
        <v>445</v>
      </c>
      <c r="H224" s="1" t="s">
        <v>445</v>
      </c>
    </row>
    <row r="225" spans="1:8" x14ac:dyDescent="0.25">
      <c r="A225" s="2">
        <v>7.1</v>
      </c>
      <c r="B225">
        <v>4</v>
      </c>
      <c r="C225" t="s">
        <v>20</v>
      </c>
      <c r="D225" t="s">
        <v>238</v>
      </c>
      <c r="E225" t="s">
        <v>201</v>
      </c>
      <c r="F225" t="s">
        <v>39</v>
      </c>
      <c r="G225" s="1" t="s">
        <v>445</v>
      </c>
      <c r="H225" s="1" t="s">
        <v>445</v>
      </c>
    </row>
    <row r="226" spans="1:8" x14ac:dyDescent="0.25">
      <c r="A226" s="2">
        <v>9.1</v>
      </c>
      <c r="B226">
        <v>4</v>
      </c>
      <c r="C226" t="s">
        <v>20</v>
      </c>
      <c r="D226" t="s">
        <v>243</v>
      </c>
      <c r="E226" t="s">
        <v>201</v>
      </c>
      <c r="F226" t="s">
        <v>78</v>
      </c>
      <c r="G226" s="1" t="s">
        <v>445</v>
      </c>
      <c r="H226" s="1" t="s">
        <v>445</v>
      </c>
    </row>
    <row r="227" spans="1:8" x14ac:dyDescent="0.25">
      <c r="A227" s="2">
        <v>0.3</v>
      </c>
      <c r="B227">
        <v>4</v>
      </c>
      <c r="C227" t="s">
        <v>20</v>
      </c>
      <c r="D227" t="s">
        <v>268</v>
      </c>
      <c r="E227" t="s">
        <v>201</v>
      </c>
      <c r="F227" t="s">
        <v>73</v>
      </c>
      <c r="G227" s="1" t="s">
        <v>445</v>
      </c>
      <c r="H227" s="1" t="s">
        <v>445</v>
      </c>
    </row>
    <row r="228" spans="1:8" x14ac:dyDescent="0.25">
      <c r="A228" s="2">
        <v>2</v>
      </c>
      <c r="B228">
        <v>4</v>
      </c>
      <c r="C228" t="s">
        <v>20</v>
      </c>
      <c r="D228" t="s">
        <v>286</v>
      </c>
      <c r="E228" t="s">
        <v>201</v>
      </c>
      <c r="F228" t="s">
        <v>39</v>
      </c>
      <c r="G228" s="1" t="s">
        <v>445</v>
      </c>
      <c r="H228" s="1" t="s">
        <v>445</v>
      </c>
    </row>
    <row r="229" spans="1:8" x14ac:dyDescent="0.25">
      <c r="A229" s="2">
        <v>0.2</v>
      </c>
      <c r="B229">
        <v>4</v>
      </c>
      <c r="C229" t="s">
        <v>20</v>
      </c>
      <c r="D229" t="s">
        <v>307</v>
      </c>
      <c r="E229" t="s">
        <v>201</v>
      </c>
      <c r="F229" t="s">
        <v>19</v>
      </c>
      <c r="G229" s="1" t="s">
        <v>445</v>
      </c>
      <c r="H229" s="1" t="s">
        <v>445</v>
      </c>
    </row>
    <row r="230" spans="1:8" x14ac:dyDescent="0.25">
      <c r="A230" s="2">
        <v>3.2</v>
      </c>
      <c r="B230">
        <v>4</v>
      </c>
      <c r="C230" t="s">
        <v>20</v>
      </c>
      <c r="D230" t="s">
        <v>221</v>
      </c>
      <c r="E230" t="s">
        <v>201</v>
      </c>
      <c r="F230" t="s">
        <v>19</v>
      </c>
      <c r="G230" s="1" t="s">
        <v>324</v>
      </c>
      <c r="H230" s="1" t="s">
        <v>324</v>
      </c>
    </row>
    <row r="231" spans="1:8" x14ac:dyDescent="0.25">
      <c r="A231" s="2">
        <v>0.2</v>
      </c>
      <c r="B231">
        <v>4</v>
      </c>
      <c r="C231" t="s">
        <v>20</v>
      </c>
      <c r="D231" t="s">
        <v>263</v>
      </c>
      <c r="E231" t="s">
        <v>201</v>
      </c>
      <c r="F231" t="s">
        <v>39</v>
      </c>
      <c r="G231" s="1" t="s">
        <v>324</v>
      </c>
      <c r="H231" s="1" t="s">
        <v>324</v>
      </c>
    </row>
    <row r="232" spans="1:8" x14ac:dyDescent="0.25">
      <c r="A232" s="2">
        <v>0.5</v>
      </c>
      <c r="B232">
        <v>1</v>
      </c>
      <c r="C232" t="s">
        <v>58</v>
      </c>
      <c r="D232" t="s">
        <v>56</v>
      </c>
      <c r="E232" t="s">
        <v>0</v>
      </c>
      <c r="F232" t="s">
        <v>57</v>
      </c>
      <c r="G232" s="1" t="s">
        <v>445</v>
      </c>
      <c r="H232" s="1" t="s">
        <v>445</v>
      </c>
    </row>
    <row r="233" spans="1:8" x14ac:dyDescent="0.25">
      <c r="A233" s="2">
        <v>0.8</v>
      </c>
      <c r="B233">
        <v>2</v>
      </c>
      <c r="C233" t="s">
        <v>58</v>
      </c>
      <c r="D233" t="s">
        <v>99</v>
      </c>
      <c r="E233" t="s">
        <v>79</v>
      </c>
      <c r="F233" t="s">
        <v>68</v>
      </c>
      <c r="G233" s="1" t="s">
        <v>445</v>
      </c>
      <c r="H233" s="1" t="s">
        <v>445</v>
      </c>
    </row>
    <row r="234" spans="1:8" x14ac:dyDescent="0.25">
      <c r="A234" s="2">
        <v>0.5</v>
      </c>
      <c r="B234">
        <v>2</v>
      </c>
      <c r="C234" t="s">
        <v>58</v>
      </c>
      <c r="D234" t="s">
        <v>92</v>
      </c>
      <c r="E234" t="s">
        <v>79</v>
      </c>
      <c r="F234" t="s">
        <v>8</v>
      </c>
      <c r="G234" s="1" t="s">
        <v>324</v>
      </c>
      <c r="H234" s="1" t="s">
        <v>445</v>
      </c>
    </row>
    <row r="235" spans="1:8" x14ac:dyDescent="0.25">
      <c r="A235" s="2">
        <v>0.1</v>
      </c>
      <c r="B235">
        <v>3</v>
      </c>
      <c r="C235" t="s">
        <v>58</v>
      </c>
      <c r="D235" t="s">
        <v>133</v>
      </c>
      <c r="E235" t="s">
        <v>130</v>
      </c>
      <c r="F235" t="s">
        <v>11</v>
      </c>
      <c r="G235" s="1" t="s">
        <v>445</v>
      </c>
      <c r="H235" s="1" t="s">
        <v>445</v>
      </c>
    </row>
    <row r="236" spans="1:8" x14ac:dyDescent="0.25">
      <c r="A236" s="2">
        <v>0.1</v>
      </c>
      <c r="B236">
        <v>3</v>
      </c>
      <c r="C236" t="s">
        <v>58</v>
      </c>
      <c r="D236" t="s">
        <v>164</v>
      </c>
      <c r="E236" t="s">
        <v>130</v>
      </c>
      <c r="F236" t="s">
        <v>8</v>
      </c>
      <c r="G236" s="1" t="s">
        <v>445</v>
      </c>
      <c r="H236" s="1" t="s">
        <v>445</v>
      </c>
    </row>
    <row r="237" spans="1:8" x14ac:dyDescent="0.25">
      <c r="A237" s="2">
        <v>0.1</v>
      </c>
      <c r="B237">
        <v>3</v>
      </c>
      <c r="C237" t="s">
        <v>58</v>
      </c>
      <c r="D237" t="s">
        <v>168</v>
      </c>
      <c r="E237" t="s">
        <v>130</v>
      </c>
      <c r="F237" t="s">
        <v>2</v>
      </c>
      <c r="G237" s="1" t="s">
        <v>445</v>
      </c>
      <c r="H237" s="1" t="s">
        <v>445</v>
      </c>
    </row>
    <row r="238" spans="1:8" x14ac:dyDescent="0.25">
      <c r="A238" s="2">
        <v>0.7</v>
      </c>
      <c r="B238">
        <v>3</v>
      </c>
      <c r="C238" t="s">
        <v>58</v>
      </c>
      <c r="D238" t="s">
        <v>182</v>
      </c>
      <c r="E238" t="s">
        <v>130</v>
      </c>
      <c r="F238" t="s">
        <v>47</v>
      </c>
      <c r="G238" s="1" t="s">
        <v>324</v>
      </c>
      <c r="H238" s="1" t="s">
        <v>445</v>
      </c>
    </row>
    <row r="239" spans="1:8" x14ac:dyDescent="0.25">
      <c r="A239" s="2">
        <v>3.7</v>
      </c>
      <c r="B239">
        <v>4</v>
      </c>
      <c r="C239" t="s">
        <v>58</v>
      </c>
      <c r="D239" t="s">
        <v>225</v>
      </c>
      <c r="E239" t="s">
        <v>201</v>
      </c>
      <c r="F239" t="s">
        <v>49</v>
      </c>
      <c r="G239" s="1" t="s">
        <v>445</v>
      </c>
      <c r="H239" s="1" t="s">
        <v>445</v>
      </c>
    </row>
    <row r="240" spans="1:8" x14ac:dyDescent="0.25">
      <c r="A240" s="2">
        <v>5.4</v>
      </c>
      <c r="B240">
        <v>4</v>
      </c>
      <c r="C240" t="s">
        <v>58</v>
      </c>
      <c r="D240" t="s">
        <v>293</v>
      </c>
      <c r="E240" t="s">
        <v>201</v>
      </c>
      <c r="F240" t="s">
        <v>60</v>
      </c>
      <c r="G240" s="1" t="s">
        <v>445</v>
      </c>
      <c r="H240" s="1" t="s">
        <v>445</v>
      </c>
    </row>
    <row r="241" spans="1:8" x14ac:dyDescent="0.25">
      <c r="A241" s="2">
        <v>2</v>
      </c>
      <c r="B241">
        <v>4</v>
      </c>
      <c r="C241" t="s">
        <v>58</v>
      </c>
      <c r="D241" t="s">
        <v>214</v>
      </c>
      <c r="E241" t="s">
        <v>201</v>
      </c>
      <c r="F241" t="s">
        <v>211</v>
      </c>
      <c r="G241" s="1" t="s">
        <v>324</v>
      </c>
      <c r="H241" s="1" t="s">
        <v>445</v>
      </c>
    </row>
    <row r="242" spans="1:8" x14ac:dyDescent="0.25">
      <c r="A242" s="2">
        <v>0.1</v>
      </c>
      <c r="B242">
        <v>4</v>
      </c>
      <c r="C242" t="s">
        <v>58</v>
      </c>
      <c r="D242" t="s">
        <v>296</v>
      </c>
      <c r="E242" t="s">
        <v>201</v>
      </c>
      <c r="F242" t="s">
        <v>64</v>
      </c>
      <c r="G242" s="1" t="s">
        <v>324</v>
      </c>
      <c r="H242" s="1" t="s">
        <v>445</v>
      </c>
    </row>
    <row r="243" spans="1:8" x14ac:dyDescent="0.25">
      <c r="A243" s="2">
        <v>0.5</v>
      </c>
      <c r="B243">
        <v>1</v>
      </c>
      <c r="C243" t="s">
        <v>58</v>
      </c>
      <c r="D243" t="s">
        <v>59</v>
      </c>
      <c r="E243" t="s">
        <v>0</v>
      </c>
      <c r="F243" t="s">
        <v>60</v>
      </c>
      <c r="G243" s="1" t="s">
        <v>324</v>
      </c>
      <c r="H243" s="1" t="s">
        <v>324</v>
      </c>
    </row>
    <row r="244" spans="1:8" x14ac:dyDescent="0.25">
      <c r="A244" s="2">
        <v>0.5</v>
      </c>
      <c r="B244">
        <v>2</v>
      </c>
      <c r="C244" t="s">
        <v>58</v>
      </c>
      <c r="D244" t="s">
        <v>88</v>
      </c>
      <c r="E244" t="s">
        <v>79</v>
      </c>
      <c r="F244" t="s">
        <v>25</v>
      </c>
      <c r="G244" s="1" t="s">
        <v>445</v>
      </c>
      <c r="H244" s="1" t="s">
        <v>324</v>
      </c>
    </row>
    <row r="245" spans="1:8" x14ac:dyDescent="0.25">
      <c r="A245" s="2">
        <v>0.3</v>
      </c>
      <c r="B245">
        <v>2</v>
      </c>
      <c r="C245" t="s">
        <v>58</v>
      </c>
      <c r="D245" t="s">
        <v>81</v>
      </c>
      <c r="E245" t="s">
        <v>79</v>
      </c>
      <c r="F245" t="s">
        <v>25</v>
      </c>
      <c r="G245" s="1" t="s">
        <v>324</v>
      </c>
      <c r="H245" s="1" t="s">
        <v>324</v>
      </c>
    </row>
    <row r="246" spans="1:8" x14ac:dyDescent="0.25">
      <c r="A246" s="2">
        <v>0.3</v>
      </c>
      <c r="B246">
        <v>3</v>
      </c>
      <c r="C246" t="s">
        <v>58</v>
      </c>
      <c r="D246" t="s">
        <v>173</v>
      </c>
      <c r="E246" t="s">
        <v>130</v>
      </c>
      <c r="F246" t="s">
        <v>25</v>
      </c>
      <c r="G246" s="1" t="s">
        <v>324</v>
      </c>
      <c r="H246" s="1" t="s">
        <v>324</v>
      </c>
    </row>
    <row r="247" spans="1:8" x14ac:dyDescent="0.25">
      <c r="A247" s="2">
        <v>2.2000000000000002</v>
      </c>
      <c r="B247">
        <v>4</v>
      </c>
      <c r="C247" t="s">
        <v>58</v>
      </c>
      <c r="D247" t="s">
        <v>215</v>
      </c>
      <c r="E247" t="s">
        <v>201</v>
      </c>
      <c r="F247" t="s">
        <v>41</v>
      </c>
      <c r="G247" s="1" t="s">
        <v>445</v>
      </c>
      <c r="H247" s="1" t="s">
        <v>324</v>
      </c>
    </row>
    <row r="248" spans="1:8" x14ac:dyDescent="0.25">
      <c r="A248" s="2">
        <v>3.8</v>
      </c>
      <c r="B248">
        <v>4</v>
      </c>
      <c r="C248" t="s">
        <v>58</v>
      </c>
      <c r="D248" t="s">
        <v>227</v>
      </c>
      <c r="E248" t="s">
        <v>201</v>
      </c>
      <c r="F248" t="s">
        <v>187</v>
      </c>
      <c r="G248" s="1" t="s">
        <v>445</v>
      </c>
      <c r="H248" s="1" t="s">
        <v>324</v>
      </c>
    </row>
    <row r="249" spans="1:8" x14ac:dyDescent="0.25">
      <c r="A249" s="2">
        <v>2.5</v>
      </c>
      <c r="B249">
        <v>4</v>
      </c>
      <c r="C249" t="s">
        <v>58</v>
      </c>
      <c r="D249" t="s">
        <v>317</v>
      </c>
      <c r="E249" t="s">
        <v>201</v>
      </c>
      <c r="F249" t="s">
        <v>68</v>
      </c>
      <c r="G249" s="1" t="s">
        <v>445</v>
      </c>
      <c r="H249" s="1" t="s">
        <v>324</v>
      </c>
    </row>
    <row r="250" spans="1:8" x14ac:dyDescent="0.25">
      <c r="A250" s="2">
        <v>2</v>
      </c>
      <c r="B250">
        <v>1</v>
      </c>
      <c r="C250" t="s">
        <v>69</v>
      </c>
      <c r="D250" t="s">
        <v>75</v>
      </c>
      <c r="E250" t="s">
        <v>0</v>
      </c>
      <c r="F250" t="s">
        <v>76</v>
      </c>
      <c r="G250" s="1" t="s">
        <v>445</v>
      </c>
      <c r="H250" s="1" t="s">
        <v>445</v>
      </c>
    </row>
    <row r="251" spans="1:8" x14ac:dyDescent="0.25">
      <c r="A251" s="2">
        <v>0.1</v>
      </c>
      <c r="B251">
        <v>2</v>
      </c>
      <c r="C251" t="s">
        <v>69</v>
      </c>
      <c r="D251" t="s">
        <v>114</v>
      </c>
      <c r="E251" t="s">
        <v>79</v>
      </c>
      <c r="F251" t="s">
        <v>25</v>
      </c>
      <c r="G251" s="1" t="s">
        <v>445</v>
      </c>
      <c r="H251" s="1" t="s">
        <v>445</v>
      </c>
    </row>
    <row r="252" spans="1:8" x14ac:dyDescent="0.25">
      <c r="A252" s="2">
        <v>0.6</v>
      </c>
      <c r="B252">
        <v>2</v>
      </c>
      <c r="C252" t="s">
        <v>69</v>
      </c>
      <c r="D252" t="s">
        <v>121</v>
      </c>
      <c r="E252" t="s">
        <v>79</v>
      </c>
      <c r="F252" t="s">
        <v>71</v>
      </c>
      <c r="G252" s="1" t="s">
        <v>445</v>
      </c>
      <c r="H252" s="1" t="s">
        <v>445</v>
      </c>
    </row>
    <row r="253" spans="1:8" x14ac:dyDescent="0.25">
      <c r="A253" s="2">
        <v>0.1</v>
      </c>
      <c r="B253">
        <v>3</v>
      </c>
      <c r="C253" t="s">
        <v>69</v>
      </c>
      <c r="D253" t="s">
        <v>132</v>
      </c>
      <c r="E253" t="s">
        <v>130</v>
      </c>
      <c r="F253" t="s">
        <v>8</v>
      </c>
      <c r="G253" s="1" t="s">
        <v>445</v>
      </c>
      <c r="H253" s="1" t="s">
        <v>445</v>
      </c>
    </row>
    <row r="254" spans="1:8" x14ac:dyDescent="0.25">
      <c r="A254" s="2">
        <v>0.1</v>
      </c>
      <c r="B254">
        <v>3</v>
      </c>
      <c r="C254" t="s">
        <v>69</v>
      </c>
      <c r="D254" t="s">
        <v>165</v>
      </c>
      <c r="E254" t="s">
        <v>130</v>
      </c>
      <c r="F254" t="s">
        <v>60</v>
      </c>
      <c r="G254" s="1" t="s">
        <v>445</v>
      </c>
      <c r="H254" s="1" t="s">
        <v>445</v>
      </c>
    </row>
    <row r="255" spans="1:8" x14ac:dyDescent="0.25">
      <c r="A255" s="2">
        <v>0.6</v>
      </c>
      <c r="B255">
        <v>3</v>
      </c>
      <c r="C255" t="s">
        <v>69</v>
      </c>
      <c r="D255" t="s">
        <v>179</v>
      </c>
      <c r="E255" t="s">
        <v>130</v>
      </c>
      <c r="F255" t="s">
        <v>66</v>
      </c>
      <c r="G255" s="1" t="s">
        <v>445</v>
      </c>
      <c r="H255" s="1" t="s">
        <v>445</v>
      </c>
    </row>
    <row r="256" spans="1:8" x14ac:dyDescent="0.25">
      <c r="A256" s="2">
        <v>3.2</v>
      </c>
      <c r="B256">
        <v>4</v>
      </c>
      <c r="C256" t="s">
        <v>69</v>
      </c>
      <c r="D256" t="s">
        <v>222</v>
      </c>
      <c r="E256" t="s">
        <v>201</v>
      </c>
      <c r="F256" t="s">
        <v>2</v>
      </c>
      <c r="G256" s="1" t="s">
        <v>445</v>
      </c>
      <c r="H256" s="1" t="s">
        <v>445</v>
      </c>
    </row>
    <row r="257" spans="1:8" x14ac:dyDescent="0.25">
      <c r="A257" s="2">
        <v>7.5</v>
      </c>
      <c r="B257">
        <v>4</v>
      </c>
      <c r="C257" t="s">
        <v>69</v>
      </c>
      <c r="D257" t="s">
        <v>240</v>
      </c>
      <c r="E257" t="s">
        <v>201</v>
      </c>
      <c r="F257" t="s">
        <v>71</v>
      </c>
      <c r="G257" s="1" t="s">
        <v>445</v>
      </c>
      <c r="H257" s="1" t="s">
        <v>445</v>
      </c>
    </row>
    <row r="258" spans="1:8" x14ac:dyDescent="0.25">
      <c r="A258" s="2">
        <v>1</v>
      </c>
      <c r="B258">
        <v>4</v>
      </c>
      <c r="C258" t="s">
        <v>69</v>
      </c>
      <c r="D258" t="s">
        <v>280</v>
      </c>
      <c r="E258" t="s">
        <v>201</v>
      </c>
      <c r="F258" t="s">
        <v>44</v>
      </c>
      <c r="G258" s="1" t="s">
        <v>445</v>
      </c>
      <c r="H258" s="1" t="s">
        <v>445</v>
      </c>
    </row>
    <row r="259" spans="1:8" x14ac:dyDescent="0.25">
      <c r="A259" s="2">
        <v>1</v>
      </c>
      <c r="B259">
        <v>4</v>
      </c>
      <c r="C259" t="s">
        <v>69</v>
      </c>
      <c r="D259" t="s">
        <v>282</v>
      </c>
      <c r="E259" t="s">
        <v>201</v>
      </c>
      <c r="F259" t="s">
        <v>54</v>
      </c>
      <c r="G259" s="1" t="s">
        <v>324</v>
      </c>
      <c r="H259" s="1" t="s">
        <v>445</v>
      </c>
    </row>
    <row r="260" spans="1:8" x14ac:dyDescent="0.25">
      <c r="A260" s="2">
        <v>1.5</v>
      </c>
      <c r="B260">
        <v>4</v>
      </c>
      <c r="C260" t="s">
        <v>69</v>
      </c>
      <c r="D260" t="s">
        <v>314</v>
      </c>
      <c r="E260" t="s">
        <v>201</v>
      </c>
      <c r="F260" t="s">
        <v>71</v>
      </c>
      <c r="G260" s="1" t="s">
        <v>324</v>
      </c>
      <c r="H260" s="1" t="s">
        <v>445</v>
      </c>
    </row>
    <row r="261" spans="1:8" x14ac:dyDescent="0.25">
      <c r="A261" s="2">
        <v>0.9</v>
      </c>
      <c r="B261">
        <v>1</v>
      </c>
      <c r="C261" t="s">
        <v>69</v>
      </c>
      <c r="D261" t="s">
        <v>67</v>
      </c>
      <c r="E261" t="s">
        <v>0</v>
      </c>
      <c r="F261" t="s">
        <v>68</v>
      </c>
      <c r="G261" s="1" t="s">
        <v>324</v>
      </c>
      <c r="H261" s="1" t="s">
        <v>324</v>
      </c>
    </row>
    <row r="262" spans="1:8" x14ac:dyDescent="0.25">
      <c r="A262" s="2">
        <v>0.5</v>
      </c>
      <c r="B262">
        <v>3</v>
      </c>
      <c r="C262" t="s">
        <v>69</v>
      </c>
      <c r="D262" t="s">
        <v>140</v>
      </c>
      <c r="E262" t="s">
        <v>130</v>
      </c>
      <c r="F262" t="s">
        <v>14</v>
      </c>
      <c r="G262" s="1" t="s">
        <v>324</v>
      </c>
      <c r="H262" s="1" t="s">
        <v>324</v>
      </c>
    </row>
    <row r="263" spans="1:8" x14ac:dyDescent="0.25">
      <c r="A263" s="2">
        <v>0.5</v>
      </c>
      <c r="B263">
        <v>3</v>
      </c>
      <c r="C263" t="s">
        <v>69</v>
      </c>
      <c r="D263" t="s">
        <v>176</v>
      </c>
      <c r="E263" t="s">
        <v>130</v>
      </c>
      <c r="F263" t="s">
        <v>52</v>
      </c>
      <c r="G263" s="1" t="s">
        <v>324</v>
      </c>
      <c r="H263" s="1" t="s">
        <v>324</v>
      </c>
    </row>
    <row r="264" spans="1:8" x14ac:dyDescent="0.25">
      <c r="A264" s="2">
        <v>2.5</v>
      </c>
      <c r="B264">
        <v>4</v>
      </c>
      <c r="C264" t="s">
        <v>69</v>
      </c>
      <c r="D264" t="s">
        <v>216</v>
      </c>
      <c r="E264" t="s">
        <v>201</v>
      </c>
      <c r="F264" t="s">
        <v>73</v>
      </c>
      <c r="G264" s="1" t="s">
        <v>445</v>
      </c>
      <c r="H264" s="1" t="s">
        <v>324</v>
      </c>
    </row>
    <row r="265" spans="1:8" x14ac:dyDescent="0.25">
      <c r="A265" s="2">
        <v>1.2</v>
      </c>
      <c r="B265">
        <v>4</v>
      </c>
      <c r="C265" t="s">
        <v>69</v>
      </c>
      <c r="D265" t="s">
        <v>285</v>
      </c>
      <c r="E265" t="s">
        <v>201</v>
      </c>
      <c r="F265" t="s">
        <v>8</v>
      </c>
      <c r="G265" s="1" t="s">
        <v>445</v>
      </c>
      <c r="H265" s="1" t="s">
        <v>324</v>
      </c>
    </row>
    <row r="266" spans="1:8" x14ac:dyDescent="0.25">
      <c r="A266" s="2">
        <v>1.5</v>
      </c>
      <c r="B266">
        <v>4</v>
      </c>
      <c r="C266" t="s">
        <v>69</v>
      </c>
      <c r="D266" t="s">
        <v>210</v>
      </c>
      <c r="E266" t="s">
        <v>201</v>
      </c>
      <c r="F266" t="s">
        <v>211</v>
      </c>
      <c r="G266" s="1" t="s">
        <v>324</v>
      </c>
      <c r="H266" s="1" t="s">
        <v>324</v>
      </c>
    </row>
  </sheetData>
  <autoFilter ref="C1:M266"/>
  <sortState ref="A2:M266">
    <sortCondition ref="C2:C266"/>
    <sortCondition descending="1" ref="H2:H266"/>
    <sortCondition ref="B2:B266"/>
  </sortState>
  <printOptions gridLines="1"/>
  <pageMargins left="0.70866141732283472" right="0.70866141732283472" top="0.74803149606299213" bottom="0.74803149606299213" header="0.31496062992125984" footer="0.31496062992125984"/>
  <pageSetup paperSize="9" scale="79" fitToHeight="20" orientation="portrait" r:id="rId1"/>
  <headerFooter>
    <oddHeader>&amp;CDL15 Auction Night Buys and Weekly Selections</oddHead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"/>
  <sheetViews>
    <sheetView zoomScaleNormal="100" workbookViewId="0">
      <selection activeCell="A2" sqref="A2"/>
    </sheetView>
  </sheetViews>
  <sheetFormatPr defaultRowHeight="15" x14ac:dyDescent="0.25"/>
  <cols>
    <col min="1" max="1" width="33.42578125" customWidth="1"/>
    <col min="2" max="2" width="26.5703125" bestFit="1" customWidth="1"/>
    <col min="4" max="4" width="13.42578125" bestFit="1" customWidth="1"/>
    <col min="5" max="5" width="9.140625" style="2"/>
    <col min="7" max="13" width="9.140625" style="1"/>
  </cols>
  <sheetData>
    <row r="1" spans="1:7" x14ac:dyDescent="0.25">
      <c r="A1" t="s">
        <v>318</v>
      </c>
      <c r="B1" t="s">
        <v>319</v>
      </c>
      <c r="C1" t="s">
        <v>320</v>
      </c>
      <c r="D1" t="s">
        <v>321</v>
      </c>
      <c r="E1" s="2" t="s">
        <v>322</v>
      </c>
      <c r="F1" t="s">
        <v>446</v>
      </c>
      <c r="G1" s="1" t="s">
        <v>323</v>
      </c>
    </row>
  </sheetData>
  <autoFilter ref="A1:M266"/>
  <printOptions gridLines="1"/>
  <pageMargins left="0.70866141732283472" right="0.70866141732283472" top="0.74803149606299213" bottom="0.74803149606299213" header="0.31496062992125984" footer="0.31496062992125984"/>
  <pageSetup paperSize="9" scale="79" fitToHeight="20" orientation="portrait" r:id="rId1"/>
  <headerFooter>
    <oddHeader>&amp;CDL15 Auction Night Buys and Weekly Selections</oddHead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1"/>
  <sheetViews>
    <sheetView workbookViewId="0">
      <selection activeCell="F10" sqref="F10"/>
    </sheetView>
  </sheetViews>
  <sheetFormatPr defaultRowHeight="15" x14ac:dyDescent="0.25"/>
  <cols>
    <col min="1" max="4" width="9.140625" style="3"/>
    <col min="5" max="6" width="32.28515625" style="3" bestFit="1" customWidth="1"/>
    <col min="7" max="7" width="12.42578125" style="3" customWidth="1"/>
    <col min="8" max="8" width="10.85546875" style="3" customWidth="1"/>
    <col min="9" max="9" width="7.5703125" style="40" customWidth="1"/>
    <col min="10" max="10" width="7.140625" style="40" customWidth="1"/>
    <col min="11" max="11" width="32.42578125" style="3" customWidth="1"/>
    <col min="12" max="12" width="8.85546875" style="40" customWidth="1"/>
    <col min="13" max="21" width="9.140625" style="40"/>
    <col min="22" max="22" width="32.28515625" style="47" bestFit="1" customWidth="1"/>
    <col min="23" max="23" width="10" style="47" customWidth="1"/>
    <col min="24" max="32" width="9.140625" style="40"/>
    <col min="33" max="16384" width="9.140625" style="3"/>
  </cols>
  <sheetData>
    <row r="1" spans="1:32" x14ac:dyDescent="0.25">
      <c r="A1" s="41" t="s">
        <v>384</v>
      </c>
      <c r="B1" s="41" t="s">
        <v>385</v>
      </c>
      <c r="C1" s="41" t="s">
        <v>386</v>
      </c>
      <c r="D1" s="41" t="s">
        <v>387</v>
      </c>
      <c r="E1" s="41" t="s">
        <v>388</v>
      </c>
      <c r="F1" s="41" t="s">
        <v>389</v>
      </c>
      <c r="G1" s="41" t="s">
        <v>434</v>
      </c>
      <c r="H1" s="41" t="s">
        <v>435</v>
      </c>
      <c r="I1" s="42" t="s">
        <v>432</v>
      </c>
      <c r="J1" s="42" t="s">
        <v>433</v>
      </c>
      <c r="K1" s="43" t="s">
        <v>416</v>
      </c>
      <c r="L1" s="44" t="s">
        <v>437</v>
      </c>
      <c r="M1" s="44" t="s">
        <v>417</v>
      </c>
      <c r="N1" s="44" t="s">
        <v>418</v>
      </c>
      <c r="O1" s="44" t="s">
        <v>419</v>
      </c>
      <c r="P1" s="44" t="s">
        <v>420</v>
      </c>
      <c r="Q1" s="44" t="s">
        <v>421</v>
      </c>
      <c r="R1" s="44" t="s">
        <v>418</v>
      </c>
      <c r="S1" s="44" t="s">
        <v>422</v>
      </c>
      <c r="T1" s="44" t="s">
        <v>423</v>
      </c>
      <c r="U1" s="44" t="s">
        <v>438</v>
      </c>
      <c r="V1" s="46" t="s">
        <v>424</v>
      </c>
      <c r="W1" s="46" t="s">
        <v>439</v>
      </c>
      <c r="X1" s="45" t="s">
        <v>425</v>
      </c>
      <c r="Y1" s="45" t="s">
        <v>426</v>
      </c>
      <c r="Z1" s="45" t="s">
        <v>427</v>
      </c>
      <c r="AA1" s="45" t="s">
        <v>428</v>
      </c>
      <c r="AB1" s="45" t="s">
        <v>429</v>
      </c>
      <c r="AC1" s="45" t="s">
        <v>426</v>
      </c>
      <c r="AD1" s="45" t="s">
        <v>430</v>
      </c>
      <c r="AE1" s="45" t="s">
        <v>431</v>
      </c>
      <c r="AF1" s="45" t="s">
        <v>440</v>
      </c>
    </row>
    <row r="2" spans="1:32" x14ac:dyDescent="0.25">
      <c r="A2" s="41">
        <v>2</v>
      </c>
      <c r="B2" s="41">
        <v>1</v>
      </c>
      <c r="C2" s="41" t="s">
        <v>376</v>
      </c>
      <c r="D2" s="41" t="s">
        <v>369</v>
      </c>
      <c r="E2" s="41" t="str">
        <f>INDEX(owners!B:B,MATCH(C2,owners!D:D,0))</f>
        <v>JEAN PIERRE'S TAP INS</v>
      </c>
      <c r="F2" s="41" t="str">
        <f>INDEX(owners!B:B,MATCH(D2,owners!D:D,0))</f>
        <v>THE JORDI GOMEZ LOVE-IN</v>
      </c>
      <c r="G2" s="41" t="str">
        <f>INDEX(owners!C:C,MATCH(C2,owners!D:D,0))</f>
        <v xml:space="preserve">Murph     </v>
      </c>
      <c r="H2" s="41" t="str">
        <f>INDEX(owners!C:C,MATCH(D2,owners!D:D,0))</f>
        <v xml:space="preserve">Griff     </v>
      </c>
      <c r="I2" s="42">
        <v>0</v>
      </c>
      <c r="J2" s="42">
        <v>1</v>
      </c>
      <c r="K2" s="43" t="str">
        <f>E2</f>
        <v>JEAN PIERRE'S TAP INS</v>
      </c>
      <c r="L2" s="44">
        <f>SUM(M2:O2)</f>
        <v>1</v>
      </c>
      <c r="M2" s="44">
        <f>IF(I2&gt;J2,1,0)</f>
        <v>0</v>
      </c>
      <c r="N2" s="44">
        <f>IF(I2=J2,1,0)</f>
        <v>0</v>
      </c>
      <c r="O2" s="44">
        <f>IF(I2&lt;J2,1,0)</f>
        <v>1</v>
      </c>
      <c r="P2" s="44">
        <f>I2</f>
        <v>0</v>
      </c>
      <c r="Q2" s="44">
        <f>J2</f>
        <v>1</v>
      </c>
      <c r="R2" s="44">
        <f>P2-Q2</f>
        <v>-1</v>
      </c>
      <c r="S2" s="44">
        <f>IF(AND(N2=1,P2&gt;0),1,0)</f>
        <v>0</v>
      </c>
      <c r="T2" s="44">
        <f>IF(P2&gt;=3,1,0)</f>
        <v>0</v>
      </c>
      <c r="U2" s="44">
        <f>(M2*3)+N2+S2+T2</f>
        <v>0</v>
      </c>
      <c r="V2" s="46" t="str">
        <f>F2</f>
        <v>THE JORDI GOMEZ LOVE-IN</v>
      </c>
      <c r="W2" s="46">
        <f>SUM(X2:Z2)</f>
        <v>1</v>
      </c>
      <c r="X2" s="45">
        <f>IF(J2&gt;I2,1,0)</f>
        <v>1</v>
      </c>
      <c r="Y2" s="45">
        <f>IF(I2=J2,1,0)</f>
        <v>0</v>
      </c>
      <c r="Z2" s="45">
        <f>IF(J2&lt;I2,1,0)</f>
        <v>0</v>
      </c>
      <c r="AA2" s="45">
        <f>J2</f>
        <v>1</v>
      </c>
      <c r="AB2" s="45">
        <f>I2</f>
        <v>0</v>
      </c>
      <c r="AC2" s="45">
        <f>AA2-AB2</f>
        <v>1</v>
      </c>
      <c r="AD2" s="45">
        <f>IF(AND(Y2=1,AA2&gt;0),1,0)</f>
        <v>0</v>
      </c>
      <c r="AE2" s="45">
        <f>IF(J2&gt;=3,1,0)</f>
        <v>0</v>
      </c>
      <c r="AF2" s="45">
        <f>(X2*3)+Y2+AD2+AE2</f>
        <v>3</v>
      </c>
    </row>
    <row r="3" spans="1:32" x14ac:dyDescent="0.25">
      <c r="A3" s="41">
        <v>3</v>
      </c>
      <c r="B3" s="41">
        <v>1</v>
      </c>
      <c r="C3" s="41" t="s">
        <v>381</v>
      </c>
      <c r="D3" s="41" t="s">
        <v>379</v>
      </c>
      <c r="E3" s="41" t="str">
        <f>INDEX(owners!B:B,MATCH(C3,owners!D:D,0))</f>
        <v>BREAST HOMAGE ALBION</v>
      </c>
      <c r="F3" s="41" t="str">
        <f>INDEX(owners!B:B,MATCH(D3,owners!D:D,0))</f>
        <v xml:space="preserve">CHICAGO SAUSAGE KINGS  </v>
      </c>
      <c r="G3" s="41" t="str">
        <f>INDEX(owners!C:C,MATCH(C3,owners!D:D,0))</f>
        <v>Cluke</v>
      </c>
      <c r="H3" s="41" t="str">
        <f>INDEX(owners!C:C,MATCH(D3,owners!D:D,0))</f>
        <v xml:space="preserve">Greeny    </v>
      </c>
      <c r="I3" s="42">
        <v>3</v>
      </c>
      <c r="J3" s="42">
        <v>0</v>
      </c>
      <c r="K3" s="43" t="str">
        <f t="shared" ref="K3:K9" si="0">E3</f>
        <v>BREAST HOMAGE ALBION</v>
      </c>
      <c r="L3" s="44">
        <f t="shared" ref="L3:L9" si="1">SUM(M3:O3)</f>
        <v>1</v>
      </c>
      <c r="M3" s="44">
        <f t="shared" ref="M3:M9" si="2">IF(I3&gt;J3,1,0)</f>
        <v>1</v>
      </c>
      <c r="N3" s="44">
        <f t="shared" ref="N3:N9" si="3">IF(I3=J3,1,0)</f>
        <v>0</v>
      </c>
      <c r="O3" s="44">
        <f t="shared" ref="O3:O9" si="4">IF(I3&lt;J3,1,0)</f>
        <v>0</v>
      </c>
      <c r="P3" s="44">
        <f t="shared" ref="P3:P9" si="5">I3</f>
        <v>3</v>
      </c>
      <c r="Q3" s="44">
        <f t="shared" ref="Q3:Q9" si="6">J3</f>
        <v>0</v>
      </c>
      <c r="R3" s="44">
        <f t="shared" ref="R3:R9" si="7">P3-Q3</f>
        <v>3</v>
      </c>
      <c r="S3" s="44">
        <f t="shared" ref="S3:S9" si="8">IF(AND(N3=1,P3&gt;0),1,0)</f>
        <v>0</v>
      </c>
      <c r="T3" s="44">
        <f t="shared" ref="T3:T9" si="9">IF(P3&gt;=3,1,0)</f>
        <v>1</v>
      </c>
      <c r="U3" s="44">
        <f t="shared" ref="U3:U9" si="10">(M3*3)+N3+S3+T3</f>
        <v>4</v>
      </c>
      <c r="V3" s="46" t="str">
        <f t="shared" ref="V3:V9" si="11">F3</f>
        <v xml:space="preserve">CHICAGO SAUSAGE KINGS  </v>
      </c>
      <c r="W3" s="46">
        <f t="shared" ref="W3:W9" si="12">SUM(X3:Z3)</f>
        <v>1</v>
      </c>
      <c r="X3" s="45">
        <f t="shared" ref="X3:X9" si="13">IF(J3&gt;I3,1,0)</f>
        <v>0</v>
      </c>
      <c r="Y3" s="45">
        <f t="shared" ref="Y3:Y9" si="14">IF(I3=J3,1,0)</f>
        <v>0</v>
      </c>
      <c r="Z3" s="45">
        <f t="shared" ref="Z3:Z9" si="15">IF(J3&lt;I3,1,0)</f>
        <v>1</v>
      </c>
      <c r="AA3" s="45">
        <f t="shared" ref="AA3:AA9" si="16">J3</f>
        <v>0</v>
      </c>
      <c r="AB3" s="45">
        <f t="shared" ref="AB3:AB9" si="17">I3</f>
        <v>3</v>
      </c>
      <c r="AC3" s="45">
        <f t="shared" ref="AC3:AC9" si="18">AA3-AB3</f>
        <v>-3</v>
      </c>
      <c r="AD3" s="45">
        <f t="shared" ref="AD3:AD9" si="19">IF(AND(Y3=1,AA3&gt;0),1,0)</f>
        <v>0</v>
      </c>
      <c r="AE3" s="45">
        <f t="shared" ref="AE3:AE9" si="20">IF(J3&gt;=3,1,0)</f>
        <v>0</v>
      </c>
      <c r="AF3" s="45">
        <f t="shared" ref="AF3:AF9" si="21">(X3*3)+Y3+AD3+AE3</f>
        <v>0</v>
      </c>
    </row>
    <row r="4" spans="1:32" x14ac:dyDescent="0.25">
      <c r="A4" s="41">
        <v>4</v>
      </c>
      <c r="B4" s="41">
        <v>1</v>
      </c>
      <c r="C4" s="41" t="s">
        <v>377</v>
      </c>
      <c r="D4" s="41" t="s">
        <v>374</v>
      </c>
      <c r="E4" s="41" t="str">
        <f>INDEX(owners!B:B,MATCH(C4,owners!D:D,0))</f>
        <v>FORTUNA DUFFLECOAT</v>
      </c>
      <c r="F4" s="41" t="str">
        <f>INDEX(owners!B:B,MATCH(D4,owners!D:D,0))</f>
        <v>LOCOMOTIVE LEIGHPZIG</v>
      </c>
      <c r="G4" s="41" t="str">
        <f>INDEX(owners!C:C,MATCH(C4,owners!D:D,0))</f>
        <v xml:space="preserve">Jonny     </v>
      </c>
      <c r="H4" s="41" t="str">
        <f>INDEX(owners!C:C,MATCH(D4,owners!D:D,0))</f>
        <v xml:space="preserve">Mo        </v>
      </c>
      <c r="I4" s="42">
        <v>0</v>
      </c>
      <c r="J4" s="42">
        <v>0</v>
      </c>
      <c r="K4" s="43" t="str">
        <f t="shared" si="0"/>
        <v>FORTUNA DUFFLECOAT</v>
      </c>
      <c r="L4" s="44">
        <f t="shared" si="1"/>
        <v>1</v>
      </c>
      <c r="M4" s="44">
        <f t="shared" si="2"/>
        <v>0</v>
      </c>
      <c r="N4" s="44">
        <f t="shared" si="3"/>
        <v>1</v>
      </c>
      <c r="O4" s="44">
        <f t="shared" si="4"/>
        <v>0</v>
      </c>
      <c r="P4" s="44">
        <f t="shared" si="5"/>
        <v>0</v>
      </c>
      <c r="Q4" s="44">
        <f t="shared" si="6"/>
        <v>0</v>
      </c>
      <c r="R4" s="44">
        <f t="shared" si="7"/>
        <v>0</v>
      </c>
      <c r="S4" s="44">
        <f t="shared" si="8"/>
        <v>0</v>
      </c>
      <c r="T4" s="44">
        <f t="shared" si="9"/>
        <v>0</v>
      </c>
      <c r="U4" s="44">
        <f t="shared" si="10"/>
        <v>1</v>
      </c>
      <c r="V4" s="46" t="str">
        <f t="shared" si="11"/>
        <v>LOCOMOTIVE LEIGHPZIG</v>
      </c>
      <c r="W4" s="46">
        <f t="shared" si="12"/>
        <v>1</v>
      </c>
      <c r="X4" s="45">
        <f t="shared" si="13"/>
        <v>0</v>
      </c>
      <c r="Y4" s="45">
        <f t="shared" si="14"/>
        <v>1</v>
      </c>
      <c r="Z4" s="45">
        <f t="shared" si="15"/>
        <v>0</v>
      </c>
      <c r="AA4" s="45">
        <f t="shared" si="16"/>
        <v>0</v>
      </c>
      <c r="AB4" s="45">
        <f t="shared" si="17"/>
        <v>0</v>
      </c>
      <c r="AC4" s="45">
        <f t="shared" si="18"/>
        <v>0</v>
      </c>
      <c r="AD4" s="45">
        <f t="shared" si="19"/>
        <v>0</v>
      </c>
      <c r="AE4" s="45">
        <f t="shared" si="20"/>
        <v>0</v>
      </c>
      <c r="AF4" s="45">
        <f t="shared" si="21"/>
        <v>1</v>
      </c>
    </row>
    <row r="5" spans="1:32" x14ac:dyDescent="0.25">
      <c r="A5" s="41">
        <v>5</v>
      </c>
      <c r="B5" s="41">
        <v>1</v>
      </c>
      <c r="C5" s="41" t="s">
        <v>368</v>
      </c>
      <c r="D5" s="41" t="s">
        <v>373</v>
      </c>
      <c r="E5" s="41" t="str">
        <f>INDEX(owners!B:B,MATCH(C5,owners!D:D,0))</f>
        <v xml:space="preserve">AJAX TREESDOWN   </v>
      </c>
      <c r="F5" s="41" t="str">
        <f>INDEX(owners!B:B,MATCH(D5,owners!D:D,0))</f>
        <v>MURDER ON ZIDANE'S FLOOR</v>
      </c>
      <c r="G5" s="41" t="str">
        <f>INDEX(owners!C:C,MATCH(C5,owners!D:D,0))</f>
        <v xml:space="preserve">Jimmy     </v>
      </c>
      <c r="H5" s="41" t="str">
        <f>INDEX(owners!C:C,MATCH(D5,owners!D:D,0))</f>
        <v xml:space="preserve">Rob       </v>
      </c>
      <c r="I5" s="42">
        <v>0</v>
      </c>
      <c r="J5" s="42">
        <v>0</v>
      </c>
      <c r="K5" s="43" t="str">
        <f t="shared" si="0"/>
        <v xml:space="preserve">AJAX TREESDOWN   </v>
      </c>
      <c r="L5" s="44">
        <f t="shared" si="1"/>
        <v>1</v>
      </c>
      <c r="M5" s="44">
        <f t="shared" si="2"/>
        <v>0</v>
      </c>
      <c r="N5" s="44">
        <f t="shared" si="3"/>
        <v>1</v>
      </c>
      <c r="O5" s="44">
        <f t="shared" si="4"/>
        <v>0</v>
      </c>
      <c r="P5" s="44">
        <f t="shared" si="5"/>
        <v>0</v>
      </c>
      <c r="Q5" s="44">
        <f t="shared" si="6"/>
        <v>0</v>
      </c>
      <c r="R5" s="44">
        <f t="shared" si="7"/>
        <v>0</v>
      </c>
      <c r="S5" s="44">
        <f t="shared" si="8"/>
        <v>0</v>
      </c>
      <c r="T5" s="44">
        <f t="shared" si="9"/>
        <v>0</v>
      </c>
      <c r="U5" s="44">
        <f t="shared" si="10"/>
        <v>1</v>
      </c>
      <c r="V5" s="46" t="str">
        <f t="shared" si="11"/>
        <v>MURDER ON ZIDANE'S FLOOR</v>
      </c>
      <c r="W5" s="46">
        <f t="shared" si="12"/>
        <v>1</v>
      </c>
      <c r="X5" s="45">
        <f t="shared" si="13"/>
        <v>0</v>
      </c>
      <c r="Y5" s="45">
        <f t="shared" si="14"/>
        <v>1</v>
      </c>
      <c r="Z5" s="45">
        <f t="shared" si="15"/>
        <v>0</v>
      </c>
      <c r="AA5" s="45">
        <f t="shared" si="16"/>
        <v>0</v>
      </c>
      <c r="AB5" s="45">
        <f t="shared" si="17"/>
        <v>0</v>
      </c>
      <c r="AC5" s="45">
        <f t="shared" si="18"/>
        <v>0</v>
      </c>
      <c r="AD5" s="45">
        <f t="shared" si="19"/>
        <v>0</v>
      </c>
      <c r="AE5" s="45">
        <f t="shared" si="20"/>
        <v>0</v>
      </c>
      <c r="AF5" s="45">
        <f t="shared" si="21"/>
        <v>1</v>
      </c>
    </row>
    <row r="6" spans="1:32" x14ac:dyDescent="0.25">
      <c r="A6" s="41">
        <v>6</v>
      </c>
      <c r="B6" s="41">
        <v>1</v>
      </c>
      <c r="C6" s="41" t="s">
        <v>382</v>
      </c>
      <c r="D6" s="41" t="s">
        <v>380</v>
      </c>
      <c r="E6" s="41" t="str">
        <f>INDEX(owners!B:B,MATCH(C6,owners!D:D,0))</f>
        <v>SAINT JOHN'S</v>
      </c>
      <c r="F6" s="41" t="str">
        <f>INDEX(owners!B:B,MATCH(D6,owners!D:D,0))</f>
        <v>EUXTON SOUTH END</v>
      </c>
      <c r="G6" s="41" t="str">
        <f>INDEX(owners!C:C,MATCH(C6,owners!D:D,0))</f>
        <v>John</v>
      </c>
      <c r="H6" s="41" t="str">
        <f>INDEX(owners!C:C,MATCH(D6,owners!D:D,0))</f>
        <v xml:space="preserve">Antony    </v>
      </c>
      <c r="I6" s="42">
        <v>0</v>
      </c>
      <c r="J6" s="42">
        <v>0</v>
      </c>
      <c r="K6" s="43" t="str">
        <f t="shared" si="0"/>
        <v>SAINT JOHN'S</v>
      </c>
      <c r="L6" s="44">
        <f t="shared" si="1"/>
        <v>1</v>
      </c>
      <c r="M6" s="44">
        <f t="shared" si="2"/>
        <v>0</v>
      </c>
      <c r="N6" s="44">
        <f t="shared" si="3"/>
        <v>1</v>
      </c>
      <c r="O6" s="44">
        <f t="shared" si="4"/>
        <v>0</v>
      </c>
      <c r="P6" s="44">
        <f t="shared" si="5"/>
        <v>0</v>
      </c>
      <c r="Q6" s="44">
        <f t="shared" si="6"/>
        <v>0</v>
      </c>
      <c r="R6" s="44">
        <f t="shared" si="7"/>
        <v>0</v>
      </c>
      <c r="S6" s="44">
        <f t="shared" si="8"/>
        <v>0</v>
      </c>
      <c r="T6" s="44">
        <f t="shared" si="9"/>
        <v>0</v>
      </c>
      <c r="U6" s="44">
        <f t="shared" si="10"/>
        <v>1</v>
      </c>
      <c r="V6" s="46" t="str">
        <f t="shared" si="11"/>
        <v>EUXTON SOUTH END</v>
      </c>
      <c r="W6" s="46">
        <f t="shared" si="12"/>
        <v>1</v>
      </c>
      <c r="X6" s="45">
        <f t="shared" si="13"/>
        <v>0</v>
      </c>
      <c r="Y6" s="45">
        <f t="shared" si="14"/>
        <v>1</v>
      </c>
      <c r="Z6" s="45">
        <f t="shared" si="15"/>
        <v>0</v>
      </c>
      <c r="AA6" s="45">
        <f t="shared" si="16"/>
        <v>0</v>
      </c>
      <c r="AB6" s="45">
        <f t="shared" si="17"/>
        <v>0</v>
      </c>
      <c r="AC6" s="45">
        <f t="shared" si="18"/>
        <v>0</v>
      </c>
      <c r="AD6" s="45">
        <f t="shared" si="19"/>
        <v>0</v>
      </c>
      <c r="AE6" s="45">
        <f t="shared" si="20"/>
        <v>0</v>
      </c>
      <c r="AF6" s="45">
        <f t="shared" si="21"/>
        <v>1</v>
      </c>
    </row>
    <row r="7" spans="1:32" x14ac:dyDescent="0.25">
      <c r="A7" s="41">
        <v>7</v>
      </c>
      <c r="B7" s="41">
        <v>1</v>
      </c>
      <c r="C7" s="41" t="s">
        <v>324</v>
      </c>
      <c r="D7" s="41" t="s">
        <v>378</v>
      </c>
      <c r="E7" s="41" t="str">
        <f>INDEX(owners!B:B,MATCH(C7,owners!D:D,0))</f>
        <v>SPORTING LESBIANS</v>
      </c>
      <c r="F7" s="41" t="str">
        <f>INDEX(owners!B:B,MATCH(D7,owners!D:D,0))</f>
        <v xml:space="preserve">SPORTING ANATTYJACKET    </v>
      </c>
      <c r="G7" s="41" t="str">
        <f>INDEX(owners!C:C,MATCH(C7,owners!D:D,0))</f>
        <v xml:space="preserve">Fid       </v>
      </c>
      <c r="H7" s="41" t="str">
        <f>INDEX(owners!C:C,MATCH(D7,owners!D:D,0))</f>
        <v xml:space="preserve">Graham    </v>
      </c>
      <c r="I7" s="42">
        <v>0</v>
      </c>
      <c r="J7" s="42">
        <v>0</v>
      </c>
      <c r="K7" s="43" t="str">
        <f t="shared" si="0"/>
        <v>SPORTING LESBIANS</v>
      </c>
      <c r="L7" s="44">
        <f t="shared" si="1"/>
        <v>1</v>
      </c>
      <c r="M7" s="44">
        <f t="shared" si="2"/>
        <v>0</v>
      </c>
      <c r="N7" s="44">
        <f t="shared" si="3"/>
        <v>1</v>
      </c>
      <c r="O7" s="44">
        <f t="shared" si="4"/>
        <v>0</v>
      </c>
      <c r="P7" s="44">
        <f t="shared" si="5"/>
        <v>0</v>
      </c>
      <c r="Q7" s="44">
        <f t="shared" si="6"/>
        <v>0</v>
      </c>
      <c r="R7" s="44">
        <f t="shared" si="7"/>
        <v>0</v>
      </c>
      <c r="S7" s="44">
        <f t="shared" si="8"/>
        <v>0</v>
      </c>
      <c r="T7" s="44">
        <f t="shared" si="9"/>
        <v>0</v>
      </c>
      <c r="U7" s="44">
        <f t="shared" si="10"/>
        <v>1</v>
      </c>
      <c r="V7" s="46" t="str">
        <f t="shared" si="11"/>
        <v xml:space="preserve">SPORTING ANATTYJACKET    </v>
      </c>
      <c r="W7" s="46">
        <f t="shared" si="12"/>
        <v>1</v>
      </c>
      <c r="X7" s="45">
        <f t="shared" si="13"/>
        <v>0</v>
      </c>
      <c r="Y7" s="45">
        <f t="shared" si="14"/>
        <v>1</v>
      </c>
      <c r="Z7" s="45">
        <f t="shared" si="15"/>
        <v>0</v>
      </c>
      <c r="AA7" s="45">
        <f t="shared" si="16"/>
        <v>0</v>
      </c>
      <c r="AB7" s="45">
        <f t="shared" si="17"/>
        <v>0</v>
      </c>
      <c r="AC7" s="45">
        <f t="shared" si="18"/>
        <v>0</v>
      </c>
      <c r="AD7" s="45">
        <f t="shared" si="19"/>
        <v>0</v>
      </c>
      <c r="AE7" s="45">
        <f t="shared" si="20"/>
        <v>0</v>
      </c>
      <c r="AF7" s="45">
        <f t="shared" si="21"/>
        <v>1</v>
      </c>
    </row>
    <row r="8" spans="1:32" x14ac:dyDescent="0.25">
      <c r="A8" s="41">
        <v>8</v>
      </c>
      <c r="B8" s="41">
        <v>1</v>
      </c>
      <c r="C8" s="41" t="s">
        <v>370</v>
      </c>
      <c r="D8" s="41" t="s">
        <v>375</v>
      </c>
      <c r="E8" s="41" t="str">
        <f>INDEX(owners!B:B,MATCH(C8,owners!D:D,0))</f>
        <v>REAL MADRID ICULE UNITED</v>
      </c>
      <c r="F8" s="41" t="str">
        <f>INDEX(owners!B:B,MATCH(D8,owners!D:D,0))</f>
        <v>TOLLER BOYS 13</v>
      </c>
      <c r="G8" s="41" t="str">
        <f>INDEX(owners!C:C,MATCH(C8,owners!D:D,0))</f>
        <v xml:space="preserve">Nig       </v>
      </c>
      <c r="H8" s="41" t="str">
        <f>INDEX(owners!C:C,MATCH(D8,owners!D:D,0))</f>
        <v xml:space="preserve">Paul      </v>
      </c>
      <c r="I8" s="42">
        <v>3</v>
      </c>
      <c r="J8" s="42">
        <v>0</v>
      </c>
      <c r="K8" s="43" t="str">
        <f t="shared" si="0"/>
        <v>REAL MADRID ICULE UNITED</v>
      </c>
      <c r="L8" s="44">
        <f t="shared" si="1"/>
        <v>1</v>
      </c>
      <c r="M8" s="44">
        <f t="shared" si="2"/>
        <v>1</v>
      </c>
      <c r="N8" s="44">
        <f t="shared" si="3"/>
        <v>0</v>
      </c>
      <c r="O8" s="44">
        <f t="shared" si="4"/>
        <v>0</v>
      </c>
      <c r="P8" s="44">
        <f t="shared" si="5"/>
        <v>3</v>
      </c>
      <c r="Q8" s="44">
        <f t="shared" si="6"/>
        <v>0</v>
      </c>
      <c r="R8" s="44">
        <f t="shared" si="7"/>
        <v>3</v>
      </c>
      <c r="S8" s="44">
        <f t="shared" si="8"/>
        <v>0</v>
      </c>
      <c r="T8" s="44">
        <f t="shared" si="9"/>
        <v>1</v>
      </c>
      <c r="U8" s="44">
        <f t="shared" si="10"/>
        <v>4</v>
      </c>
      <c r="V8" s="46" t="str">
        <f t="shared" si="11"/>
        <v>TOLLER BOYS 13</v>
      </c>
      <c r="W8" s="46">
        <f t="shared" si="12"/>
        <v>1</v>
      </c>
      <c r="X8" s="45">
        <f t="shared" si="13"/>
        <v>0</v>
      </c>
      <c r="Y8" s="45">
        <f t="shared" si="14"/>
        <v>0</v>
      </c>
      <c r="Z8" s="45">
        <f t="shared" si="15"/>
        <v>1</v>
      </c>
      <c r="AA8" s="45">
        <f t="shared" si="16"/>
        <v>0</v>
      </c>
      <c r="AB8" s="45">
        <f t="shared" si="17"/>
        <v>3</v>
      </c>
      <c r="AC8" s="45">
        <f t="shared" si="18"/>
        <v>-3</v>
      </c>
      <c r="AD8" s="45">
        <f t="shared" si="19"/>
        <v>0</v>
      </c>
      <c r="AE8" s="45">
        <f t="shared" si="20"/>
        <v>0</v>
      </c>
      <c r="AF8" s="45">
        <f t="shared" si="21"/>
        <v>0</v>
      </c>
    </row>
    <row r="9" spans="1:32" x14ac:dyDescent="0.25">
      <c r="A9" s="41">
        <v>9</v>
      </c>
      <c r="B9" s="41">
        <v>1</v>
      </c>
      <c r="C9" s="41" t="s">
        <v>372</v>
      </c>
      <c r="D9" s="41" t="s">
        <v>371</v>
      </c>
      <c r="E9" s="41" t="str">
        <f>INDEX(owners!B:B,MATCH(C9,owners!D:D,0))</f>
        <v>MICKY QUINN'S SHIRT</v>
      </c>
      <c r="F9" s="41" t="str">
        <f>INDEX(owners!B:B,MATCH(D9,owners!D:D,0))</f>
        <v>BRUSH IT, MUNCH, AND GAG BACK</v>
      </c>
      <c r="G9" s="41" t="str">
        <f>INDEX(owners!C:C,MATCH(C9,owners!D:D,0))</f>
        <v xml:space="preserve">Andy      </v>
      </c>
      <c r="H9" s="41" t="str">
        <f>INDEX(owners!C:C,MATCH(D9,owners!D:D,0))</f>
        <v xml:space="preserve">Brad      </v>
      </c>
      <c r="I9" s="42">
        <v>0</v>
      </c>
      <c r="J9" s="42">
        <v>1</v>
      </c>
      <c r="K9" s="43" t="str">
        <f t="shared" si="0"/>
        <v>MICKY QUINN'S SHIRT</v>
      </c>
      <c r="L9" s="44">
        <f t="shared" si="1"/>
        <v>1</v>
      </c>
      <c r="M9" s="44">
        <f t="shared" si="2"/>
        <v>0</v>
      </c>
      <c r="N9" s="44">
        <f t="shared" si="3"/>
        <v>0</v>
      </c>
      <c r="O9" s="44">
        <f t="shared" si="4"/>
        <v>1</v>
      </c>
      <c r="P9" s="44">
        <f t="shared" si="5"/>
        <v>0</v>
      </c>
      <c r="Q9" s="44">
        <f t="shared" si="6"/>
        <v>1</v>
      </c>
      <c r="R9" s="44">
        <f t="shared" si="7"/>
        <v>-1</v>
      </c>
      <c r="S9" s="44">
        <f t="shared" si="8"/>
        <v>0</v>
      </c>
      <c r="T9" s="44">
        <f t="shared" si="9"/>
        <v>0</v>
      </c>
      <c r="U9" s="44">
        <f t="shared" si="10"/>
        <v>0</v>
      </c>
      <c r="V9" s="46" t="str">
        <f t="shared" si="11"/>
        <v>BRUSH IT, MUNCH, AND GAG BACK</v>
      </c>
      <c r="W9" s="46">
        <f t="shared" si="12"/>
        <v>1</v>
      </c>
      <c r="X9" s="45">
        <f t="shared" si="13"/>
        <v>1</v>
      </c>
      <c r="Y9" s="45">
        <f t="shared" si="14"/>
        <v>0</v>
      </c>
      <c r="Z9" s="45">
        <f t="shared" si="15"/>
        <v>0</v>
      </c>
      <c r="AA9" s="45">
        <f t="shared" si="16"/>
        <v>1</v>
      </c>
      <c r="AB9" s="45">
        <f t="shared" si="17"/>
        <v>0</v>
      </c>
      <c r="AC9" s="45">
        <f t="shared" si="18"/>
        <v>1</v>
      </c>
      <c r="AD9" s="45">
        <f t="shared" si="19"/>
        <v>0</v>
      </c>
      <c r="AE9" s="45">
        <f t="shared" si="20"/>
        <v>0</v>
      </c>
      <c r="AF9" s="45">
        <f t="shared" si="21"/>
        <v>3</v>
      </c>
    </row>
    <row r="10" spans="1:32" x14ac:dyDescent="0.25">
      <c r="A10" s="41">
        <v>10</v>
      </c>
      <c r="B10" s="41">
        <v>2</v>
      </c>
      <c r="C10" s="41" t="s">
        <v>369</v>
      </c>
      <c r="D10" s="41" t="s">
        <v>372</v>
      </c>
      <c r="E10" s="41" t="str">
        <f>INDEX(owners!B:B,MATCH(C10,owners!D:D,0))</f>
        <v>THE JORDI GOMEZ LOVE-IN</v>
      </c>
      <c r="F10" s="41" t="str">
        <f>INDEX(owners!B:B,MATCH(D10,owners!D:D,0))</f>
        <v>MICKY QUINN'S SHIRT</v>
      </c>
      <c r="G10" s="41" t="str">
        <f>INDEX(owners!C:C,MATCH(C10,owners!D:D,0))</f>
        <v xml:space="preserve">Griff     </v>
      </c>
      <c r="H10" s="41" t="str">
        <f>INDEX(owners!C:C,MATCH(D10,owners!D:D,0))</f>
        <v xml:space="preserve">Andy      </v>
      </c>
      <c r="I10" s="42"/>
      <c r="J10" s="42"/>
      <c r="K10" s="43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6"/>
      <c r="W10" s="46"/>
      <c r="X10" s="45"/>
      <c r="Y10" s="45"/>
      <c r="Z10" s="45"/>
      <c r="AA10" s="45"/>
      <c r="AB10" s="45"/>
      <c r="AC10" s="45"/>
      <c r="AD10" s="45"/>
      <c r="AE10" s="45"/>
      <c r="AF10" s="45"/>
    </row>
    <row r="11" spans="1:32" x14ac:dyDescent="0.25">
      <c r="A11" s="41">
        <v>11</v>
      </c>
      <c r="B11" s="41">
        <v>2</v>
      </c>
      <c r="C11" s="41" t="s">
        <v>375</v>
      </c>
      <c r="D11" s="41" t="s">
        <v>376</v>
      </c>
      <c r="E11" s="41" t="str">
        <f>INDEX(owners!B:B,MATCH(C11,owners!D:D,0))</f>
        <v>TOLLER BOYS 13</v>
      </c>
      <c r="F11" s="41" t="str">
        <f>INDEX(owners!B:B,MATCH(D11,owners!D:D,0))</f>
        <v>JEAN PIERRE'S TAP INS</v>
      </c>
      <c r="G11" s="41" t="str">
        <f>INDEX(owners!C:C,MATCH(C11,owners!D:D,0))</f>
        <v xml:space="preserve">Paul      </v>
      </c>
      <c r="H11" s="41" t="str">
        <f>INDEX(owners!C:C,MATCH(D11,owners!D:D,0))</f>
        <v xml:space="preserve">Murph     </v>
      </c>
      <c r="I11" s="42"/>
      <c r="J11" s="42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6"/>
      <c r="W11" s="46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2" x14ac:dyDescent="0.25">
      <c r="A12" s="41">
        <v>12</v>
      </c>
      <c r="B12" s="41">
        <v>2</v>
      </c>
      <c r="C12" s="41" t="s">
        <v>378</v>
      </c>
      <c r="D12" s="41" t="s">
        <v>370</v>
      </c>
      <c r="E12" s="41" t="str">
        <f>INDEX(owners!B:B,MATCH(C12,owners!D:D,0))</f>
        <v xml:space="preserve">SPORTING ANATTYJACKET    </v>
      </c>
      <c r="F12" s="41" t="str">
        <f>INDEX(owners!B:B,MATCH(D12,owners!D:D,0))</f>
        <v>REAL MADRID ICULE UNITED</v>
      </c>
      <c r="G12" s="41" t="str">
        <f>INDEX(owners!C:C,MATCH(C12,owners!D:D,0))</f>
        <v xml:space="preserve">Graham    </v>
      </c>
      <c r="H12" s="41" t="str">
        <f>INDEX(owners!C:C,MATCH(D12,owners!D:D,0))</f>
        <v xml:space="preserve">Nig       </v>
      </c>
      <c r="I12" s="42"/>
      <c r="J12" s="42"/>
      <c r="K12" s="4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6"/>
      <c r="W12" s="46"/>
      <c r="X12" s="45"/>
      <c r="Y12" s="45"/>
      <c r="Z12" s="45"/>
      <c r="AA12" s="45"/>
      <c r="AB12" s="45"/>
      <c r="AC12" s="45"/>
      <c r="AD12" s="45"/>
      <c r="AE12" s="45"/>
      <c r="AF12" s="45"/>
    </row>
    <row r="13" spans="1:32" x14ac:dyDescent="0.25">
      <c r="A13" s="41">
        <v>13</v>
      </c>
      <c r="B13" s="41">
        <v>2</v>
      </c>
      <c r="C13" s="41" t="s">
        <v>380</v>
      </c>
      <c r="D13" s="41" t="s">
        <v>324</v>
      </c>
      <c r="E13" s="41" t="str">
        <f>INDEX(owners!B:B,MATCH(C13,owners!D:D,0))</f>
        <v>EUXTON SOUTH END</v>
      </c>
      <c r="F13" s="41" t="str">
        <f>INDEX(owners!B:B,MATCH(D13,owners!D:D,0))</f>
        <v>SPORTING LESBIANS</v>
      </c>
      <c r="G13" s="41" t="str">
        <f>INDEX(owners!C:C,MATCH(C13,owners!D:D,0))</f>
        <v xml:space="preserve">Antony    </v>
      </c>
      <c r="H13" s="41" t="str">
        <f>INDEX(owners!C:C,MATCH(D13,owners!D:D,0))</f>
        <v xml:space="preserve">Fid       </v>
      </c>
      <c r="I13" s="42"/>
      <c r="J13" s="42"/>
      <c r="K13" s="4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6"/>
      <c r="W13" s="46"/>
      <c r="X13" s="45"/>
      <c r="Y13" s="45"/>
      <c r="Z13" s="45"/>
      <c r="AA13" s="45"/>
      <c r="AB13" s="45"/>
      <c r="AC13" s="45"/>
      <c r="AD13" s="45"/>
      <c r="AE13" s="45"/>
      <c r="AF13" s="45"/>
    </row>
    <row r="14" spans="1:32" x14ac:dyDescent="0.25">
      <c r="A14" s="41">
        <v>14</v>
      </c>
      <c r="B14" s="41">
        <v>2</v>
      </c>
      <c r="C14" s="41" t="s">
        <v>373</v>
      </c>
      <c r="D14" s="41" t="s">
        <v>382</v>
      </c>
      <c r="E14" s="41" t="str">
        <f>INDEX(owners!B:B,MATCH(C14,owners!D:D,0))</f>
        <v>MURDER ON ZIDANE'S FLOOR</v>
      </c>
      <c r="F14" s="41" t="str">
        <f>INDEX(owners!B:B,MATCH(D14,owners!D:D,0))</f>
        <v>SAINT JOHN'S</v>
      </c>
      <c r="G14" s="41" t="str">
        <f>INDEX(owners!C:C,MATCH(C14,owners!D:D,0))</f>
        <v xml:space="preserve">Rob       </v>
      </c>
      <c r="H14" s="41" t="str">
        <f>INDEX(owners!C:C,MATCH(D14,owners!D:D,0))</f>
        <v>John</v>
      </c>
      <c r="I14" s="42"/>
      <c r="J14" s="42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6"/>
      <c r="W14" s="46"/>
      <c r="X14" s="45"/>
      <c r="Y14" s="45"/>
      <c r="Z14" s="45"/>
      <c r="AA14" s="45"/>
      <c r="AB14" s="45"/>
      <c r="AC14" s="45"/>
      <c r="AD14" s="45"/>
      <c r="AE14" s="45"/>
      <c r="AF14" s="45"/>
    </row>
    <row r="15" spans="1:32" x14ac:dyDescent="0.25">
      <c r="A15" s="41">
        <v>15</v>
      </c>
      <c r="B15" s="41">
        <v>2</v>
      </c>
      <c r="C15" s="41" t="s">
        <v>374</v>
      </c>
      <c r="D15" s="41" t="s">
        <v>368</v>
      </c>
      <c r="E15" s="41" t="str">
        <f>INDEX(owners!B:B,MATCH(C15,owners!D:D,0))</f>
        <v>LOCOMOTIVE LEIGHPZIG</v>
      </c>
      <c r="F15" s="41" t="str">
        <f>INDEX(owners!B:B,MATCH(D15,owners!D:D,0))</f>
        <v xml:space="preserve">AJAX TREESDOWN   </v>
      </c>
      <c r="G15" s="41" t="str">
        <f>INDEX(owners!C:C,MATCH(C15,owners!D:D,0))</f>
        <v xml:space="preserve">Mo        </v>
      </c>
      <c r="H15" s="41" t="str">
        <f>INDEX(owners!C:C,MATCH(D15,owners!D:D,0))</f>
        <v xml:space="preserve">Jimmy     </v>
      </c>
      <c r="I15" s="42"/>
      <c r="J15" s="42"/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6"/>
      <c r="W15" s="46"/>
      <c r="X15" s="45"/>
      <c r="Y15" s="45"/>
      <c r="Z15" s="45"/>
      <c r="AA15" s="45"/>
      <c r="AB15" s="45"/>
      <c r="AC15" s="45"/>
      <c r="AD15" s="45"/>
      <c r="AE15" s="45"/>
      <c r="AF15" s="45"/>
    </row>
    <row r="16" spans="1:32" x14ac:dyDescent="0.25">
      <c r="A16" s="41">
        <v>16</v>
      </c>
      <c r="B16" s="41">
        <v>2</v>
      </c>
      <c r="C16" s="41" t="s">
        <v>379</v>
      </c>
      <c r="D16" s="41" t="s">
        <v>377</v>
      </c>
      <c r="E16" s="41" t="str">
        <f>INDEX(owners!B:B,MATCH(C16,owners!D:D,0))</f>
        <v xml:space="preserve">CHICAGO SAUSAGE KINGS  </v>
      </c>
      <c r="F16" s="41" t="str">
        <f>INDEX(owners!B:B,MATCH(D16,owners!D:D,0))</f>
        <v>FORTUNA DUFFLECOAT</v>
      </c>
      <c r="G16" s="41" t="str">
        <f>INDEX(owners!C:C,MATCH(C16,owners!D:D,0))</f>
        <v xml:space="preserve">Greeny    </v>
      </c>
      <c r="H16" s="41" t="str">
        <f>INDEX(owners!C:C,MATCH(D16,owners!D:D,0))</f>
        <v xml:space="preserve">Jonny     </v>
      </c>
      <c r="I16" s="42"/>
      <c r="J16" s="42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6"/>
      <c r="W16" s="46"/>
      <c r="X16" s="45"/>
      <c r="Y16" s="45"/>
      <c r="Z16" s="45"/>
      <c r="AA16" s="45"/>
      <c r="AB16" s="45"/>
      <c r="AC16" s="45"/>
      <c r="AD16" s="45"/>
      <c r="AE16" s="45"/>
      <c r="AF16" s="45"/>
    </row>
    <row r="17" spans="1:32" x14ac:dyDescent="0.25">
      <c r="A17" s="41">
        <v>17</v>
      </c>
      <c r="B17" s="41">
        <v>2</v>
      </c>
      <c r="C17" s="41" t="s">
        <v>371</v>
      </c>
      <c r="D17" s="41" t="s">
        <v>381</v>
      </c>
      <c r="E17" s="41" t="str">
        <f>INDEX(owners!B:B,MATCH(C17,owners!D:D,0))</f>
        <v>BRUSH IT, MUNCH, AND GAG BACK</v>
      </c>
      <c r="F17" s="41" t="str">
        <f>INDEX(owners!B:B,MATCH(D17,owners!D:D,0))</f>
        <v>BREAST HOMAGE ALBION</v>
      </c>
      <c r="G17" s="41" t="str">
        <f>INDEX(owners!C:C,MATCH(C17,owners!D:D,0))</f>
        <v xml:space="preserve">Brad      </v>
      </c>
      <c r="H17" s="41" t="str">
        <f>INDEX(owners!C:C,MATCH(D17,owners!D:D,0))</f>
        <v>Cluke</v>
      </c>
      <c r="I17" s="42"/>
      <c r="J17" s="42"/>
      <c r="K17" s="43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6"/>
      <c r="W17" s="46"/>
      <c r="X17" s="45"/>
      <c r="Y17" s="45"/>
      <c r="Z17" s="45"/>
      <c r="AA17" s="45"/>
      <c r="AB17" s="45"/>
      <c r="AC17" s="45"/>
      <c r="AD17" s="45"/>
      <c r="AE17" s="45"/>
      <c r="AF17" s="45"/>
    </row>
    <row r="18" spans="1:32" x14ac:dyDescent="0.25">
      <c r="A18" s="41">
        <v>18</v>
      </c>
      <c r="B18" s="41">
        <v>3</v>
      </c>
      <c r="C18" s="41" t="s">
        <v>376</v>
      </c>
      <c r="D18" s="41" t="s">
        <v>378</v>
      </c>
      <c r="E18" s="41" t="str">
        <f>INDEX(owners!B:B,MATCH(C18,owners!D:D,0))</f>
        <v>JEAN PIERRE'S TAP INS</v>
      </c>
      <c r="F18" s="41" t="str">
        <f>INDEX(owners!B:B,MATCH(D18,owners!D:D,0))</f>
        <v xml:space="preserve">SPORTING ANATTYJACKET    </v>
      </c>
      <c r="G18" s="41" t="str">
        <f>INDEX(owners!C:C,MATCH(C18,owners!D:D,0))</f>
        <v xml:space="preserve">Murph     </v>
      </c>
      <c r="H18" s="41" t="str">
        <f>INDEX(owners!C:C,MATCH(D18,owners!D:D,0))</f>
        <v xml:space="preserve">Graham    </v>
      </c>
      <c r="I18" s="42"/>
      <c r="J18" s="42"/>
      <c r="K18" s="43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6"/>
      <c r="W18" s="46"/>
      <c r="X18" s="45"/>
      <c r="Y18" s="45"/>
      <c r="Z18" s="45"/>
      <c r="AA18" s="45"/>
      <c r="AB18" s="45"/>
      <c r="AC18" s="45"/>
      <c r="AD18" s="45"/>
      <c r="AE18" s="45"/>
      <c r="AF18" s="45"/>
    </row>
    <row r="19" spans="1:32" x14ac:dyDescent="0.25">
      <c r="A19" s="41">
        <v>19</v>
      </c>
      <c r="B19" s="41">
        <v>3</v>
      </c>
      <c r="C19" s="41" t="s">
        <v>369</v>
      </c>
      <c r="D19" s="41" t="s">
        <v>375</v>
      </c>
      <c r="E19" s="41" t="str">
        <f>INDEX(owners!B:B,MATCH(C19,owners!D:D,0))</f>
        <v>THE JORDI GOMEZ LOVE-IN</v>
      </c>
      <c r="F19" s="41" t="str">
        <f>INDEX(owners!B:B,MATCH(D19,owners!D:D,0))</f>
        <v>TOLLER BOYS 13</v>
      </c>
      <c r="G19" s="41" t="str">
        <f>INDEX(owners!C:C,MATCH(C19,owners!D:D,0))</f>
        <v xml:space="preserve">Griff     </v>
      </c>
      <c r="H19" s="41" t="str">
        <f>INDEX(owners!C:C,MATCH(D19,owners!D:D,0))</f>
        <v xml:space="preserve">Paul      </v>
      </c>
      <c r="I19" s="42"/>
      <c r="J19" s="42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6"/>
      <c r="W19" s="46"/>
      <c r="X19" s="45"/>
      <c r="Y19" s="45"/>
      <c r="Z19" s="45"/>
      <c r="AA19" s="45"/>
      <c r="AB19" s="45"/>
      <c r="AC19" s="45"/>
      <c r="AD19" s="45"/>
      <c r="AE19" s="45"/>
      <c r="AF19" s="45"/>
    </row>
    <row r="20" spans="1:32" x14ac:dyDescent="0.25">
      <c r="A20" s="41">
        <v>20</v>
      </c>
      <c r="B20" s="41">
        <v>3</v>
      </c>
      <c r="C20" s="41" t="s">
        <v>377</v>
      </c>
      <c r="D20" s="41" t="s">
        <v>371</v>
      </c>
      <c r="E20" s="41" t="str">
        <f>INDEX(owners!B:B,MATCH(C20,owners!D:D,0))</f>
        <v>FORTUNA DUFFLECOAT</v>
      </c>
      <c r="F20" s="41" t="str">
        <f>INDEX(owners!B:B,MATCH(D20,owners!D:D,0))</f>
        <v>BRUSH IT, MUNCH, AND GAG BACK</v>
      </c>
      <c r="G20" s="41" t="str">
        <f>INDEX(owners!C:C,MATCH(C20,owners!D:D,0))</f>
        <v xml:space="preserve">Jonny     </v>
      </c>
      <c r="H20" s="41" t="str">
        <f>INDEX(owners!C:C,MATCH(D20,owners!D:D,0))</f>
        <v xml:space="preserve">Brad      </v>
      </c>
      <c r="I20" s="42"/>
      <c r="J20" s="42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6"/>
      <c r="W20" s="46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2" x14ac:dyDescent="0.25">
      <c r="A21" s="41">
        <v>21</v>
      </c>
      <c r="B21" s="41">
        <v>3</v>
      </c>
      <c r="C21" s="41" t="s">
        <v>368</v>
      </c>
      <c r="D21" s="41" t="s">
        <v>379</v>
      </c>
      <c r="E21" s="41" t="str">
        <f>INDEX(owners!B:B,MATCH(C21,owners!D:D,0))</f>
        <v xml:space="preserve">AJAX TREESDOWN   </v>
      </c>
      <c r="F21" s="41" t="str">
        <f>INDEX(owners!B:B,MATCH(D21,owners!D:D,0))</f>
        <v xml:space="preserve">CHICAGO SAUSAGE KINGS  </v>
      </c>
      <c r="G21" s="41" t="str">
        <f>INDEX(owners!C:C,MATCH(C21,owners!D:D,0))</f>
        <v xml:space="preserve">Jimmy     </v>
      </c>
      <c r="H21" s="41" t="str">
        <f>INDEX(owners!C:C,MATCH(D21,owners!D:D,0))</f>
        <v xml:space="preserve">Greeny    </v>
      </c>
      <c r="I21" s="42"/>
      <c r="J21" s="42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6"/>
      <c r="W21" s="46"/>
      <c r="X21" s="45"/>
      <c r="Y21" s="45"/>
      <c r="Z21" s="45"/>
      <c r="AA21" s="45"/>
      <c r="AB21" s="45"/>
      <c r="AC21" s="45"/>
      <c r="AD21" s="45"/>
      <c r="AE21" s="45"/>
      <c r="AF21" s="45"/>
    </row>
    <row r="22" spans="1:32" x14ac:dyDescent="0.25">
      <c r="A22" s="41">
        <v>22</v>
      </c>
      <c r="B22" s="41">
        <v>3</v>
      </c>
      <c r="C22" s="41" t="s">
        <v>382</v>
      </c>
      <c r="D22" s="41" t="s">
        <v>374</v>
      </c>
      <c r="E22" s="41" t="str">
        <f>INDEX(owners!B:B,MATCH(C22,owners!D:D,0))</f>
        <v>SAINT JOHN'S</v>
      </c>
      <c r="F22" s="41" t="str">
        <f>INDEX(owners!B:B,MATCH(D22,owners!D:D,0))</f>
        <v>LOCOMOTIVE LEIGHPZIG</v>
      </c>
      <c r="G22" s="41" t="str">
        <f>INDEX(owners!C:C,MATCH(C22,owners!D:D,0))</f>
        <v>John</v>
      </c>
      <c r="H22" s="41" t="str">
        <f>INDEX(owners!C:C,MATCH(D22,owners!D:D,0))</f>
        <v xml:space="preserve">Mo        </v>
      </c>
      <c r="I22" s="42"/>
      <c r="J22" s="42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6"/>
      <c r="W22" s="46"/>
      <c r="X22" s="45"/>
      <c r="Y22" s="45"/>
      <c r="Z22" s="45"/>
      <c r="AA22" s="45"/>
      <c r="AB22" s="45"/>
      <c r="AC22" s="45"/>
      <c r="AD22" s="45"/>
      <c r="AE22" s="45"/>
      <c r="AF22" s="45"/>
    </row>
    <row r="23" spans="1:32" x14ac:dyDescent="0.25">
      <c r="A23" s="41">
        <v>23</v>
      </c>
      <c r="B23" s="41">
        <v>3</v>
      </c>
      <c r="C23" s="41" t="s">
        <v>324</v>
      </c>
      <c r="D23" s="41" t="s">
        <v>373</v>
      </c>
      <c r="E23" s="41" t="str">
        <f>INDEX(owners!B:B,MATCH(C23,owners!D:D,0))</f>
        <v>SPORTING LESBIANS</v>
      </c>
      <c r="F23" s="41" t="str">
        <f>INDEX(owners!B:B,MATCH(D23,owners!D:D,0))</f>
        <v>MURDER ON ZIDANE'S FLOOR</v>
      </c>
      <c r="G23" s="41" t="str">
        <f>INDEX(owners!C:C,MATCH(C23,owners!D:D,0))</f>
        <v xml:space="preserve">Fid       </v>
      </c>
      <c r="H23" s="41" t="str">
        <f>INDEX(owners!C:C,MATCH(D23,owners!D:D,0))</f>
        <v xml:space="preserve">Rob       </v>
      </c>
      <c r="I23" s="42"/>
      <c r="J23" s="42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6"/>
      <c r="W23" s="46"/>
      <c r="X23" s="45"/>
      <c r="Y23" s="45"/>
      <c r="Z23" s="45"/>
      <c r="AA23" s="45"/>
      <c r="AB23" s="45"/>
      <c r="AC23" s="45"/>
      <c r="AD23" s="45"/>
      <c r="AE23" s="45"/>
      <c r="AF23" s="45"/>
    </row>
    <row r="24" spans="1:32" x14ac:dyDescent="0.25">
      <c r="A24" s="41">
        <v>24</v>
      </c>
      <c r="B24" s="41">
        <v>3</v>
      </c>
      <c r="C24" s="41" t="s">
        <v>370</v>
      </c>
      <c r="D24" s="41" t="s">
        <v>380</v>
      </c>
      <c r="E24" s="41" t="str">
        <f>INDEX(owners!B:B,MATCH(C24,owners!D:D,0))</f>
        <v>REAL MADRID ICULE UNITED</v>
      </c>
      <c r="F24" s="41" t="str">
        <f>INDEX(owners!B:B,MATCH(D24,owners!D:D,0))</f>
        <v>EUXTON SOUTH END</v>
      </c>
      <c r="G24" s="41" t="str">
        <f>INDEX(owners!C:C,MATCH(C24,owners!D:D,0))</f>
        <v xml:space="preserve">Nig       </v>
      </c>
      <c r="H24" s="41" t="str">
        <f>INDEX(owners!C:C,MATCH(D24,owners!D:D,0))</f>
        <v xml:space="preserve">Antony    </v>
      </c>
      <c r="I24" s="42"/>
      <c r="J24" s="42"/>
      <c r="K24" s="43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6"/>
      <c r="W24" s="46"/>
      <c r="X24" s="45"/>
      <c r="Y24" s="45"/>
      <c r="Z24" s="45"/>
      <c r="AA24" s="45"/>
      <c r="AB24" s="45"/>
      <c r="AC24" s="45"/>
      <c r="AD24" s="45"/>
      <c r="AE24" s="45"/>
      <c r="AF24" s="45"/>
    </row>
    <row r="25" spans="1:32" x14ac:dyDescent="0.25">
      <c r="A25" s="41">
        <v>25</v>
      </c>
      <c r="B25" s="41">
        <v>3</v>
      </c>
      <c r="C25" s="41" t="s">
        <v>372</v>
      </c>
      <c r="D25" s="41" t="s">
        <v>381</v>
      </c>
      <c r="E25" s="41" t="str">
        <f>INDEX(owners!B:B,MATCH(C25,owners!D:D,0))</f>
        <v>MICKY QUINN'S SHIRT</v>
      </c>
      <c r="F25" s="41" t="str">
        <f>INDEX(owners!B:B,MATCH(D25,owners!D:D,0))</f>
        <v>BREAST HOMAGE ALBION</v>
      </c>
      <c r="G25" s="41" t="str">
        <f>INDEX(owners!C:C,MATCH(C25,owners!D:D,0))</f>
        <v xml:space="preserve">Andy      </v>
      </c>
      <c r="H25" s="41" t="str">
        <f>INDEX(owners!C:C,MATCH(D25,owners!D:D,0))</f>
        <v>Cluke</v>
      </c>
      <c r="I25" s="42"/>
      <c r="J25" s="42"/>
      <c r="K25" s="43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6"/>
      <c r="W25" s="46"/>
      <c r="X25" s="45"/>
      <c r="Y25" s="45"/>
      <c r="Z25" s="45"/>
      <c r="AA25" s="45"/>
      <c r="AB25" s="45"/>
      <c r="AC25" s="45"/>
      <c r="AD25" s="45"/>
      <c r="AE25" s="45"/>
      <c r="AF25" s="45"/>
    </row>
    <row r="26" spans="1:32" x14ac:dyDescent="0.25">
      <c r="A26" s="41">
        <v>26</v>
      </c>
      <c r="B26" s="41">
        <v>4</v>
      </c>
      <c r="C26" s="41" t="s">
        <v>375</v>
      </c>
      <c r="D26" s="41" t="s">
        <v>372</v>
      </c>
      <c r="E26" s="41" t="str">
        <f>INDEX(owners!B:B,MATCH(C26,owners!D:D,0))</f>
        <v>TOLLER BOYS 13</v>
      </c>
      <c r="F26" s="41" t="str">
        <f>INDEX(owners!B:B,MATCH(D26,owners!D:D,0))</f>
        <v>MICKY QUINN'S SHIRT</v>
      </c>
      <c r="G26" s="41" t="str">
        <f>INDEX(owners!C:C,MATCH(C26,owners!D:D,0))</f>
        <v xml:space="preserve">Paul      </v>
      </c>
      <c r="H26" s="41" t="str">
        <f>INDEX(owners!C:C,MATCH(D26,owners!D:D,0))</f>
        <v xml:space="preserve">Andy      </v>
      </c>
      <c r="I26" s="42"/>
      <c r="J26" s="42"/>
      <c r="K26" s="43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6"/>
      <c r="W26" s="46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32" x14ac:dyDescent="0.25">
      <c r="A27" s="41">
        <v>27</v>
      </c>
      <c r="B27" s="41">
        <v>4</v>
      </c>
      <c r="C27" s="41" t="s">
        <v>378</v>
      </c>
      <c r="D27" s="41" t="s">
        <v>369</v>
      </c>
      <c r="E27" s="41" t="str">
        <f>INDEX(owners!B:B,MATCH(C27,owners!D:D,0))</f>
        <v xml:space="preserve">SPORTING ANATTYJACKET    </v>
      </c>
      <c r="F27" s="41" t="str">
        <f>INDEX(owners!B:B,MATCH(D27,owners!D:D,0))</f>
        <v>THE JORDI GOMEZ LOVE-IN</v>
      </c>
      <c r="G27" s="41" t="str">
        <f>INDEX(owners!C:C,MATCH(C27,owners!D:D,0))</f>
        <v xml:space="preserve">Graham    </v>
      </c>
      <c r="H27" s="41" t="str">
        <f>INDEX(owners!C:C,MATCH(D27,owners!D:D,0))</f>
        <v xml:space="preserve">Griff     </v>
      </c>
      <c r="I27" s="42"/>
      <c r="J27" s="42"/>
      <c r="K27" s="43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6"/>
      <c r="W27" s="46"/>
      <c r="X27" s="45"/>
      <c r="Y27" s="45"/>
      <c r="Z27" s="45"/>
      <c r="AA27" s="45"/>
      <c r="AB27" s="45"/>
      <c r="AC27" s="45"/>
      <c r="AD27" s="45"/>
      <c r="AE27" s="45"/>
      <c r="AF27" s="45"/>
    </row>
    <row r="28" spans="1:32" x14ac:dyDescent="0.25">
      <c r="A28" s="41">
        <v>28</v>
      </c>
      <c r="B28" s="41">
        <v>4</v>
      </c>
      <c r="C28" s="41" t="s">
        <v>380</v>
      </c>
      <c r="D28" s="41" t="s">
        <v>376</v>
      </c>
      <c r="E28" s="41" t="str">
        <f>INDEX(owners!B:B,MATCH(C28,owners!D:D,0))</f>
        <v>EUXTON SOUTH END</v>
      </c>
      <c r="F28" s="41" t="str">
        <f>INDEX(owners!B:B,MATCH(D28,owners!D:D,0))</f>
        <v>JEAN PIERRE'S TAP INS</v>
      </c>
      <c r="G28" s="41" t="str">
        <f>INDEX(owners!C:C,MATCH(C28,owners!D:D,0))</f>
        <v xml:space="preserve">Antony    </v>
      </c>
      <c r="H28" s="41" t="str">
        <f>INDEX(owners!C:C,MATCH(D28,owners!D:D,0))</f>
        <v xml:space="preserve">Murph     </v>
      </c>
      <c r="I28" s="42"/>
      <c r="J28" s="42"/>
      <c r="K28" s="43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6"/>
      <c r="W28" s="46"/>
      <c r="X28" s="45"/>
      <c r="Y28" s="45"/>
      <c r="Z28" s="45"/>
      <c r="AA28" s="45"/>
      <c r="AB28" s="45"/>
      <c r="AC28" s="45"/>
      <c r="AD28" s="45"/>
      <c r="AE28" s="45"/>
      <c r="AF28" s="45"/>
    </row>
    <row r="29" spans="1:32" x14ac:dyDescent="0.25">
      <c r="A29" s="41">
        <v>29</v>
      </c>
      <c r="B29" s="41">
        <v>4</v>
      </c>
      <c r="C29" s="41" t="s">
        <v>373</v>
      </c>
      <c r="D29" s="41" t="s">
        <v>370</v>
      </c>
      <c r="E29" s="41" t="str">
        <f>INDEX(owners!B:B,MATCH(C29,owners!D:D,0))</f>
        <v>MURDER ON ZIDANE'S FLOOR</v>
      </c>
      <c r="F29" s="41" t="str">
        <f>INDEX(owners!B:B,MATCH(D29,owners!D:D,0))</f>
        <v>REAL MADRID ICULE UNITED</v>
      </c>
      <c r="G29" s="41" t="str">
        <f>INDEX(owners!C:C,MATCH(C29,owners!D:D,0))</f>
        <v xml:space="preserve">Rob       </v>
      </c>
      <c r="H29" s="41" t="str">
        <f>INDEX(owners!C:C,MATCH(D29,owners!D:D,0))</f>
        <v xml:space="preserve">Nig       </v>
      </c>
      <c r="I29" s="42"/>
      <c r="J29" s="42"/>
      <c r="K29" s="43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6"/>
      <c r="W29" s="46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2" x14ac:dyDescent="0.25">
      <c r="A30" s="41">
        <v>30</v>
      </c>
      <c r="B30" s="41">
        <v>4</v>
      </c>
      <c r="C30" s="41" t="s">
        <v>374</v>
      </c>
      <c r="D30" s="41" t="s">
        <v>324</v>
      </c>
      <c r="E30" s="41" t="str">
        <f>INDEX(owners!B:B,MATCH(C30,owners!D:D,0))</f>
        <v>LOCOMOTIVE LEIGHPZIG</v>
      </c>
      <c r="F30" s="41" t="str">
        <f>INDEX(owners!B:B,MATCH(D30,owners!D:D,0))</f>
        <v>SPORTING LESBIANS</v>
      </c>
      <c r="G30" s="41" t="str">
        <f>INDEX(owners!C:C,MATCH(C30,owners!D:D,0))</f>
        <v xml:space="preserve">Mo        </v>
      </c>
      <c r="H30" s="41" t="str">
        <f>INDEX(owners!C:C,MATCH(D30,owners!D:D,0))</f>
        <v xml:space="preserve">Fid       </v>
      </c>
      <c r="I30" s="42"/>
      <c r="J30" s="42"/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6"/>
      <c r="W30" s="46"/>
      <c r="X30" s="45"/>
      <c r="Y30" s="45"/>
      <c r="Z30" s="45"/>
      <c r="AA30" s="45"/>
      <c r="AB30" s="45"/>
      <c r="AC30" s="45"/>
      <c r="AD30" s="45"/>
      <c r="AE30" s="45"/>
      <c r="AF30" s="45"/>
    </row>
    <row r="31" spans="1:32" x14ac:dyDescent="0.25">
      <c r="A31" s="41">
        <v>31</v>
      </c>
      <c r="B31" s="41">
        <v>4</v>
      </c>
      <c r="C31" s="41" t="s">
        <v>379</v>
      </c>
      <c r="D31" s="41" t="s">
        <v>382</v>
      </c>
      <c r="E31" s="41" t="str">
        <f>INDEX(owners!B:B,MATCH(C31,owners!D:D,0))</f>
        <v xml:space="preserve">CHICAGO SAUSAGE KINGS  </v>
      </c>
      <c r="F31" s="41" t="str">
        <f>INDEX(owners!B:B,MATCH(D31,owners!D:D,0))</f>
        <v>SAINT JOHN'S</v>
      </c>
      <c r="G31" s="41" t="str">
        <f>INDEX(owners!C:C,MATCH(C31,owners!D:D,0))</f>
        <v xml:space="preserve">Greeny    </v>
      </c>
      <c r="H31" s="41" t="str">
        <f>INDEX(owners!C:C,MATCH(D31,owners!D:D,0))</f>
        <v>John</v>
      </c>
      <c r="I31" s="42"/>
      <c r="J31" s="42"/>
      <c r="K31" s="43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6"/>
      <c r="W31" s="46"/>
      <c r="X31" s="45"/>
      <c r="Y31" s="45"/>
      <c r="Z31" s="45"/>
      <c r="AA31" s="45"/>
      <c r="AB31" s="45"/>
      <c r="AC31" s="45"/>
      <c r="AD31" s="45"/>
      <c r="AE31" s="45"/>
      <c r="AF31" s="45"/>
    </row>
    <row r="32" spans="1:32" x14ac:dyDescent="0.25">
      <c r="A32" s="41">
        <v>32</v>
      </c>
      <c r="B32" s="41">
        <v>4</v>
      </c>
      <c r="C32" s="41" t="s">
        <v>371</v>
      </c>
      <c r="D32" s="41" t="s">
        <v>368</v>
      </c>
      <c r="E32" s="41" t="str">
        <f>INDEX(owners!B:B,MATCH(C32,owners!D:D,0))</f>
        <v>BRUSH IT, MUNCH, AND GAG BACK</v>
      </c>
      <c r="F32" s="41" t="str">
        <f>INDEX(owners!B:B,MATCH(D32,owners!D:D,0))</f>
        <v xml:space="preserve">AJAX TREESDOWN   </v>
      </c>
      <c r="G32" s="41" t="str">
        <f>INDEX(owners!C:C,MATCH(C32,owners!D:D,0))</f>
        <v xml:space="preserve">Brad      </v>
      </c>
      <c r="H32" s="41" t="str">
        <f>INDEX(owners!C:C,MATCH(D32,owners!D:D,0))</f>
        <v xml:space="preserve">Jimmy     </v>
      </c>
      <c r="I32" s="42"/>
      <c r="J32" s="42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6"/>
      <c r="W32" s="46"/>
      <c r="X32" s="45"/>
      <c r="Y32" s="45"/>
      <c r="Z32" s="45"/>
      <c r="AA32" s="45"/>
      <c r="AB32" s="45"/>
      <c r="AC32" s="45"/>
      <c r="AD32" s="45"/>
      <c r="AE32" s="45"/>
      <c r="AF32" s="45"/>
    </row>
    <row r="33" spans="1:32" x14ac:dyDescent="0.25">
      <c r="A33" s="41">
        <v>33</v>
      </c>
      <c r="B33" s="41">
        <v>4</v>
      </c>
      <c r="C33" s="41" t="s">
        <v>381</v>
      </c>
      <c r="D33" s="41" t="s">
        <v>377</v>
      </c>
      <c r="E33" s="41" t="str">
        <f>INDEX(owners!B:B,MATCH(C33,owners!D:D,0))</f>
        <v>BREAST HOMAGE ALBION</v>
      </c>
      <c r="F33" s="41" t="str">
        <f>INDEX(owners!B:B,MATCH(D33,owners!D:D,0))</f>
        <v>FORTUNA DUFFLECOAT</v>
      </c>
      <c r="G33" s="41" t="str">
        <f>INDEX(owners!C:C,MATCH(C33,owners!D:D,0))</f>
        <v>Cluke</v>
      </c>
      <c r="H33" s="41" t="str">
        <f>INDEX(owners!C:C,MATCH(D33,owners!D:D,0))</f>
        <v xml:space="preserve">Jonny     </v>
      </c>
      <c r="I33" s="42"/>
      <c r="J33" s="42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6"/>
      <c r="W33" s="46"/>
      <c r="X33" s="45"/>
      <c r="Y33" s="45"/>
      <c r="Z33" s="45"/>
      <c r="AA33" s="45"/>
      <c r="AB33" s="45"/>
      <c r="AC33" s="45"/>
      <c r="AD33" s="45"/>
      <c r="AE33" s="45"/>
      <c r="AF33" s="45"/>
    </row>
    <row r="34" spans="1:32" x14ac:dyDescent="0.25">
      <c r="A34" s="41">
        <v>34</v>
      </c>
      <c r="B34" s="41">
        <v>5</v>
      </c>
      <c r="C34" s="41" t="s">
        <v>376</v>
      </c>
      <c r="D34" s="41" t="s">
        <v>373</v>
      </c>
      <c r="E34" s="41" t="str">
        <f>INDEX(owners!B:B,MATCH(C34,owners!D:D,0))</f>
        <v>JEAN PIERRE'S TAP INS</v>
      </c>
      <c r="F34" s="41" t="str">
        <f>INDEX(owners!B:B,MATCH(D34,owners!D:D,0))</f>
        <v>MURDER ON ZIDANE'S FLOOR</v>
      </c>
      <c r="G34" s="41" t="str">
        <f>INDEX(owners!C:C,MATCH(C34,owners!D:D,0))</f>
        <v xml:space="preserve">Murph     </v>
      </c>
      <c r="H34" s="41" t="str">
        <f>INDEX(owners!C:C,MATCH(D34,owners!D:D,0))</f>
        <v xml:space="preserve">Rob       </v>
      </c>
      <c r="I34" s="42"/>
      <c r="J34" s="42"/>
      <c r="K34" s="43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6"/>
      <c r="W34" s="46"/>
      <c r="X34" s="45"/>
      <c r="Y34" s="45"/>
      <c r="Z34" s="45"/>
      <c r="AA34" s="45"/>
      <c r="AB34" s="45"/>
      <c r="AC34" s="45"/>
      <c r="AD34" s="45"/>
      <c r="AE34" s="45"/>
      <c r="AF34" s="45"/>
    </row>
    <row r="35" spans="1:32" x14ac:dyDescent="0.25">
      <c r="A35" s="41">
        <v>35</v>
      </c>
      <c r="B35" s="41">
        <v>5</v>
      </c>
      <c r="C35" s="41" t="s">
        <v>369</v>
      </c>
      <c r="D35" s="41" t="s">
        <v>380</v>
      </c>
      <c r="E35" s="41" t="str">
        <f>INDEX(owners!B:B,MATCH(C35,owners!D:D,0))</f>
        <v>THE JORDI GOMEZ LOVE-IN</v>
      </c>
      <c r="F35" s="41" t="str">
        <f>INDEX(owners!B:B,MATCH(D35,owners!D:D,0))</f>
        <v>EUXTON SOUTH END</v>
      </c>
      <c r="G35" s="41" t="str">
        <f>INDEX(owners!C:C,MATCH(C35,owners!D:D,0))</f>
        <v xml:space="preserve">Griff     </v>
      </c>
      <c r="H35" s="41" t="str">
        <f>INDEX(owners!C:C,MATCH(D35,owners!D:D,0))</f>
        <v xml:space="preserve">Antony    </v>
      </c>
      <c r="I35" s="42"/>
      <c r="J35" s="42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6"/>
      <c r="W35" s="46"/>
      <c r="X35" s="45"/>
      <c r="Y35" s="45"/>
      <c r="Z35" s="45"/>
      <c r="AA35" s="45"/>
      <c r="AB35" s="45"/>
      <c r="AC35" s="45"/>
      <c r="AD35" s="45"/>
      <c r="AE35" s="45"/>
      <c r="AF35" s="45"/>
    </row>
    <row r="36" spans="1:32" x14ac:dyDescent="0.25">
      <c r="A36" s="41">
        <v>36</v>
      </c>
      <c r="B36" s="41">
        <v>5</v>
      </c>
      <c r="C36" s="41" t="s">
        <v>375</v>
      </c>
      <c r="D36" s="41" t="s">
        <v>378</v>
      </c>
      <c r="E36" s="41" t="str">
        <f>INDEX(owners!B:B,MATCH(C36,owners!D:D,0))</f>
        <v>TOLLER BOYS 13</v>
      </c>
      <c r="F36" s="41" t="str">
        <f>INDEX(owners!B:B,MATCH(D36,owners!D:D,0))</f>
        <v xml:space="preserve">SPORTING ANATTYJACKET    </v>
      </c>
      <c r="G36" s="41" t="str">
        <f>INDEX(owners!C:C,MATCH(C36,owners!D:D,0))</f>
        <v xml:space="preserve">Paul      </v>
      </c>
      <c r="H36" s="41" t="str">
        <f>INDEX(owners!C:C,MATCH(D36,owners!D:D,0))</f>
        <v xml:space="preserve">Graham    </v>
      </c>
      <c r="I36" s="42"/>
      <c r="J36" s="42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6"/>
      <c r="W36" s="46"/>
      <c r="X36" s="45"/>
      <c r="Y36" s="45"/>
      <c r="Z36" s="45"/>
      <c r="AA36" s="45"/>
      <c r="AB36" s="45"/>
      <c r="AC36" s="45"/>
      <c r="AD36" s="45"/>
      <c r="AE36" s="45"/>
      <c r="AF36" s="45"/>
    </row>
    <row r="37" spans="1:32" x14ac:dyDescent="0.25">
      <c r="A37" s="41">
        <v>37</v>
      </c>
      <c r="B37" s="41">
        <v>5</v>
      </c>
      <c r="C37" s="41" t="s">
        <v>368</v>
      </c>
      <c r="D37" s="41" t="s">
        <v>381</v>
      </c>
      <c r="E37" s="41" t="str">
        <f>INDEX(owners!B:B,MATCH(C37,owners!D:D,0))</f>
        <v xml:space="preserve">AJAX TREESDOWN   </v>
      </c>
      <c r="F37" s="41" t="str">
        <f>INDEX(owners!B:B,MATCH(D37,owners!D:D,0))</f>
        <v>BREAST HOMAGE ALBION</v>
      </c>
      <c r="G37" s="41" t="str">
        <f>INDEX(owners!C:C,MATCH(C37,owners!D:D,0))</f>
        <v xml:space="preserve">Jimmy     </v>
      </c>
      <c r="H37" s="41" t="str">
        <f>INDEX(owners!C:C,MATCH(D37,owners!D:D,0))</f>
        <v>Cluke</v>
      </c>
      <c r="I37" s="42"/>
      <c r="J37" s="42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6"/>
      <c r="W37" s="46"/>
      <c r="X37" s="45"/>
      <c r="Y37" s="45"/>
      <c r="Z37" s="45"/>
      <c r="AA37" s="45"/>
      <c r="AB37" s="45"/>
      <c r="AC37" s="45"/>
      <c r="AD37" s="45"/>
      <c r="AE37" s="45"/>
      <c r="AF37" s="45"/>
    </row>
    <row r="38" spans="1:32" x14ac:dyDescent="0.25">
      <c r="A38" s="41">
        <v>38</v>
      </c>
      <c r="B38" s="41">
        <v>5</v>
      </c>
      <c r="C38" s="41" t="s">
        <v>382</v>
      </c>
      <c r="D38" s="41" t="s">
        <v>371</v>
      </c>
      <c r="E38" s="41" t="str">
        <f>INDEX(owners!B:B,MATCH(C38,owners!D:D,0))</f>
        <v>SAINT JOHN'S</v>
      </c>
      <c r="F38" s="41" t="str">
        <f>INDEX(owners!B:B,MATCH(D38,owners!D:D,0))</f>
        <v>BRUSH IT, MUNCH, AND GAG BACK</v>
      </c>
      <c r="G38" s="41" t="str">
        <f>INDEX(owners!C:C,MATCH(C38,owners!D:D,0))</f>
        <v>John</v>
      </c>
      <c r="H38" s="41" t="str">
        <f>INDEX(owners!C:C,MATCH(D38,owners!D:D,0))</f>
        <v xml:space="preserve">Brad      </v>
      </c>
      <c r="I38" s="42"/>
      <c r="J38" s="42"/>
      <c r="K38" s="43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6"/>
      <c r="W38" s="46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2" x14ac:dyDescent="0.25">
      <c r="A39" s="41">
        <v>39</v>
      </c>
      <c r="B39" s="41">
        <v>5</v>
      </c>
      <c r="C39" s="41" t="s">
        <v>324</v>
      </c>
      <c r="D39" s="41" t="s">
        <v>379</v>
      </c>
      <c r="E39" s="41" t="str">
        <f>INDEX(owners!B:B,MATCH(C39,owners!D:D,0))</f>
        <v>SPORTING LESBIANS</v>
      </c>
      <c r="F39" s="41" t="str">
        <f>INDEX(owners!B:B,MATCH(D39,owners!D:D,0))</f>
        <v xml:space="preserve">CHICAGO SAUSAGE KINGS  </v>
      </c>
      <c r="G39" s="41" t="str">
        <f>INDEX(owners!C:C,MATCH(C39,owners!D:D,0))</f>
        <v xml:space="preserve">Fid       </v>
      </c>
      <c r="H39" s="41" t="str">
        <f>INDEX(owners!C:C,MATCH(D39,owners!D:D,0))</f>
        <v xml:space="preserve">Greeny    </v>
      </c>
      <c r="I39" s="42"/>
      <c r="J39" s="42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/>
      <c r="W39" s="46"/>
      <c r="X39" s="45"/>
      <c r="Y39" s="45"/>
      <c r="Z39" s="45"/>
      <c r="AA39" s="45"/>
      <c r="AB39" s="45"/>
      <c r="AC39" s="45"/>
      <c r="AD39" s="45"/>
      <c r="AE39" s="45"/>
      <c r="AF39" s="45"/>
    </row>
    <row r="40" spans="1:32" x14ac:dyDescent="0.25">
      <c r="A40" s="41">
        <v>40</v>
      </c>
      <c r="B40" s="41">
        <v>5</v>
      </c>
      <c r="C40" s="41" t="s">
        <v>370</v>
      </c>
      <c r="D40" s="41" t="s">
        <v>374</v>
      </c>
      <c r="E40" s="41" t="str">
        <f>INDEX(owners!B:B,MATCH(C40,owners!D:D,0))</f>
        <v>REAL MADRID ICULE UNITED</v>
      </c>
      <c r="F40" s="41" t="str">
        <f>INDEX(owners!B:B,MATCH(D40,owners!D:D,0))</f>
        <v>LOCOMOTIVE LEIGHPZIG</v>
      </c>
      <c r="G40" s="41" t="str">
        <f>INDEX(owners!C:C,MATCH(C40,owners!D:D,0))</f>
        <v xml:space="preserve">Nig       </v>
      </c>
      <c r="H40" s="41" t="str">
        <f>INDEX(owners!C:C,MATCH(D40,owners!D:D,0))</f>
        <v xml:space="preserve">Mo        </v>
      </c>
      <c r="I40" s="42"/>
      <c r="J40" s="42"/>
      <c r="K40" s="43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6"/>
      <c r="W40" s="46"/>
      <c r="X40" s="45"/>
      <c r="Y40" s="45"/>
      <c r="Z40" s="45"/>
      <c r="AA40" s="45"/>
      <c r="AB40" s="45"/>
      <c r="AC40" s="45"/>
      <c r="AD40" s="45"/>
      <c r="AE40" s="45"/>
      <c r="AF40" s="45"/>
    </row>
    <row r="41" spans="1:32" x14ac:dyDescent="0.25">
      <c r="A41" s="41">
        <v>41</v>
      </c>
      <c r="B41" s="41">
        <v>5</v>
      </c>
      <c r="C41" s="41" t="s">
        <v>372</v>
      </c>
      <c r="D41" s="41" t="s">
        <v>377</v>
      </c>
      <c r="E41" s="41" t="str">
        <f>INDEX(owners!B:B,MATCH(C41,owners!D:D,0))</f>
        <v>MICKY QUINN'S SHIRT</v>
      </c>
      <c r="F41" s="41" t="str">
        <f>INDEX(owners!B:B,MATCH(D41,owners!D:D,0))</f>
        <v>FORTUNA DUFFLECOAT</v>
      </c>
      <c r="G41" s="41" t="str">
        <f>INDEX(owners!C:C,MATCH(C41,owners!D:D,0))</f>
        <v xml:space="preserve">Andy      </v>
      </c>
      <c r="H41" s="41" t="str">
        <f>INDEX(owners!C:C,MATCH(D41,owners!D:D,0))</f>
        <v xml:space="preserve">Jonny     </v>
      </c>
      <c r="I41" s="42"/>
      <c r="J41" s="42"/>
      <c r="K41" s="43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6"/>
      <c r="W41" s="46"/>
      <c r="X41" s="45"/>
      <c r="Y41" s="45"/>
      <c r="Z41" s="45"/>
      <c r="AA41" s="45"/>
      <c r="AB41" s="45"/>
      <c r="AC41" s="45"/>
      <c r="AD41" s="45"/>
      <c r="AE41" s="45"/>
      <c r="AF41" s="45"/>
    </row>
    <row r="42" spans="1:32" x14ac:dyDescent="0.25">
      <c r="A42" s="41">
        <v>42</v>
      </c>
      <c r="B42" s="41">
        <v>6</v>
      </c>
      <c r="C42" s="41" t="s">
        <v>378</v>
      </c>
      <c r="D42" s="41" t="s">
        <v>372</v>
      </c>
      <c r="E42" s="41" t="str">
        <f>INDEX(owners!B:B,MATCH(C42,owners!D:D,0))</f>
        <v xml:space="preserve">SPORTING ANATTYJACKET    </v>
      </c>
      <c r="F42" s="41" t="str">
        <f>INDEX(owners!B:B,MATCH(D42,owners!D:D,0))</f>
        <v>MICKY QUINN'S SHIRT</v>
      </c>
      <c r="G42" s="41" t="str">
        <f>INDEX(owners!C:C,MATCH(C42,owners!D:D,0))</f>
        <v xml:space="preserve">Graham    </v>
      </c>
      <c r="H42" s="41" t="str">
        <f>INDEX(owners!C:C,MATCH(D42,owners!D:D,0))</f>
        <v xml:space="preserve">Andy      </v>
      </c>
      <c r="I42" s="42"/>
      <c r="J42" s="42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/>
      <c r="W42" s="46"/>
      <c r="X42" s="45"/>
      <c r="Y42" s="45"/>
      <c r="Z42" s="45"/>
      <c r="AA42" s="45"/>
      <c r="AB42" s="45"/>
      <c r="AC42" s="45"/>
      <c r="AD42" s="45"/>
      <c r="AE42" s="45"/>
      <c r="AF42" s="45"/>
    </row>
    <row r="43" spans="1:32" x14ac:dyDescent="0.25">
      <c r="A43" s="41">
        <v>43</v>
      </c>
      <c r="B43" s="41">
        <v>6</v>
      </c>
      <c r="C43" s="41" t="s">
        <v>380</v>
      </c>
      <c r="D43" s="41" t="s">
        <v>375</v>
      </c>
      <c r="E43" s="41" t="str">
        <f>INDEX(owners!B:B,MATCH(C43,owners!D:D,0))</f>
        <v>EUXTON SOUTH END</v>
      </c>
      <c r="F43" s="41" t="str">
        <f>INDEX(owners!B:B,MATCH(D43,owners!D:D,0))</f>
        <v>TOLLER BOYS 13</v>
      </c>
      <c r="G43" s="41" t="str">
        <f>INDEX(owners!C:C,MATCH(C43,owners!D:D,0))</f>
        <v xml:space="preserve">Antony    </v>
      </c>
      <c r="H43" s="41" t="str">
        <f>INDEX(owners!C:C,MATCH(D43,owners!D:D,0))</f>
        <v xml:space="preserve">Paul      </v>
      </c>
      <c r="I43" s="42"/>
      <c r="J43" s="42"/>
      <c r="K43" s="43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6"/>
      <c r="W43" s="46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2" x14ac:dyDescent="0.25">
      <c r="A44" s="41">
        <v>44</v>
      </c>
      <c r="B44" s="41">
        <v>6</v>
      </c>
      <c r="C44" s="41" t="s">
        <v>373</v>
      </c>
      <c r="D44" s="41" t="s">
        <v>369</v>
      </c>
      <c r="E44" s="41" t="str">
        <f>INDEX(owners!B:B,MATCH(C44,owners!D:D,0))</f>
        <v>MURDER ON ZIDANE'S FLOOR</v>
      </c>
      <c r="F44" s="41" t="str">
        <f>INDEX(owners!B:B,MATCH(D44,owners!D:D,0))</f>
        <v>THE JORDI GOMEZ LOVE-IN</v>
      </c>
      <c r="G44" s="41" t="str">
        <f>INDEX(owners!C:C,MATCH(C44,owners!D:D,0))</f>
        <v xml:space="preserve">Rob       </v>
      </c>
      <c r="H44" s="41" t="str">
        <f>INDEX(owners!C:C,MATCH(D44,owners!D:D,0))</f>
        <v xml:space="preserve">Griff     </v>
      </c>
      <c r="I44" s="42"/>
      <c r="J44" s="42"/>
      <c r="K44" s="43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6"/>
      <c r="W44" s="46"/>
      <c r="X44" s="45"/>
      <c r="Y44" s="45"/>
      <c r="Z44" s="45"/>
      <c r="AA44" s="45"/>
      <c r="AB44" s="45"/>
      <c r="AC44" s="45"/>
      <c r="AD44" s="45"/>
      <c r="AE44" s="45"/>
      <c r="AF44" s="45"/>
    </row>
    <row r="45" spans="1:32" x14ac:dyDescent="0.25">
      <c r="A45" s="41">
        <v>45</v>
      </c>
      <c r="B45" s="41">
        <v>6</v>
      </c>
      <c r="C45" s="41" t="s">
        <v>374</v>
      </c>
      <c r="D45" s="41" t="s">
        <v>376</v>
      </c>
      <c r="E45" s="41" t="str">
        <f>INDEX(owners!B:B,MATCH(C45,owners!D:D,0))</f>
        <v>LOCOMOTIVE LEIGHPZIG</v>
      </c>
      <c r="F45" s="41" t="str">
        <f>INDEX(owners!B:B,MATCH(D45,owners!D:D,0))</f>
        <v>JEAN PIERRE'S TAP INS</v>
      </c>
      <c r="G45" s="41" t="str">
        <f>INDEX(owners!C:C,MATCH(C45,owners!D:D,0))</f>
        <v xml:space="preserve">Mo        </v>
      </c>
      <c r="H45" s="41" t="str">
        <f>INDEX(owners!C:C,MATCH(D45,owners!D:D,0))</f>
        <v xml:space="preserve">Murph     </v>
      </c>
      <c r="I45" s="42"/>
      <c r="J45" s="42"/>
      <c r="K45" s="43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/>
      <c r="W45" s="46"/>
      <c r="X45" s="45"/>
      <c r="Y45" s="45"/>
      <c r="Z45" s="45"/>
      <c r="AA45" s="45"/>
      <c r="AB45" s="45"/>
      <c r="AC45" s="45"/>
      <c r="AD45" s="45"/>
      <c r="AE45" s="45"/>
      <c r="AF45" s="45"/>
    </row>
    <row r="46" spans="1:32" x14ac:dyDescent="0.25">
      <c r="A46" s="41">
        <v>46</v>
      </c>
      <c r="B46" s="41">
        <v>6</v>
      </c>
      <c r="C46" s="41" t="s">
        <v>379</v>
      </c>
      <c r="D46" s="41" t="s">
        <v>370</v>
      </c>
      <c r="E46" s="41" t="str">
        <f>INDEX(owners!B:B,MATCH(C46,owners!D:D,0))</f>
        <v xml:space="preserve">CHICAGO SAUSAGE KINGS  </v>
      </c>
      <c r="F46" s="41" t="str">
        <f>INDEX(owners!B:B,MATCH(D46,owners!D:D,0))</f>
        <v>REAL MADRID ICULE UNITED</v>
      </c>
      <c r="G46" s="41" t="str">
        <f>INDEX(owners!C:C,MATCH(C46,owners!D:D,0))</f>
        <v xml:space="preserve">Greeny    </v>
      </c>
      <c r="H46" s="41" t="str">
        <f>INDEX(owners!C:C,MATCH(D46,owners!D:D,0))</f>
        <v xml:space="preserve">Nig       </v>
      </c>
      <c r="I46" s="42"/>
      <c r="J46" s="42"/>
      <c r="K46" s="43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6"/>
      <c r="W46" s="46"/>
      <c r="X46" s="45"/>
      <c r="Y46" s="45"/>
      <c r="Z46" s="45"/>
      <c r="AA46" s="45"/>
      <c r="AB46" s="45"/>
      <c r="AC46" s="45"/>
      <c r="AD46" s="45"/>
      <c r="AE46" s="45"/>
      <c r="AF46" s="45"/>
    </row>
    <row r="47" spans="1:32" x14ac:dyDescent="0.25">
      <c r="A47" s="41">
        <v>47</v>
      </c>
      <c r="B47" s="41">
        <v>6</v>
      </c>
      <c r="C47" s="41" t="s">
        <v>371</v>
      </c>
      <c r="D47" s="41" t="s">
        <v>324</v>
      </c>
      <c r="E47" s="41" t="str">
        <f>INDEX(owners!B:B,MATCH(C47,owners!D:D,0))</f>
        <v>BRUSH IT, MUNCH, AND GAG BACK</v>
      </c>
      <c r="F47" s="41" t="str">
        <f>INDEX(owners!B:B,MATCH(D47,owners!D:D,0))</f>
        <v>SPORTING LESBIANS</v>
      </c>
      <c r="G47" s="41" t="str">
        <f>INDEX(owners!C:C,MATCH(C47,owners!D:D,0))</f>
        <v xml:space="preserve">Brad      </v>
      </c>
      <c r="H47" s="41" t="str">
        <f>INDEX(owners!C:C,MATCH(D47,owners!D:D,0))</f>
        <v xml:space="preserve">Fid       </v>
      </c>
      <c r="I47" s="42"/>
      <c r="J47" s="42"/>
      <c r="K47" s="43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6"/>
      <c r="W47" s="46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2" x14ac:dyDescent="0.25">
      <c r="A48" s="41">
        <v>48</v>
      </c>
      <c r="B48" s="41">
        <v>6</v>
      </c>
      <c r="C48" s="41" t="s">
        <v>381</v>
      </c>
      <c r="D48" s="41" t="s">
        <v>382</v>
      </c>
      <c r="E48" s="41" t="str">
        <f>INDEX(owners!B:B,MATCH(C48,owners!D:D,0))</f>
        <v>BREAST HOMAGE ALBION</v>
      </c>
      <c r="F48" s="41" t="str">
        <f>INDEX(owners!B:B,MATCH(D48,owners!D:D,0))</f>
        <v>SAINT JOHN'S</v>
      </c>
      <c r="G48" s="41" t="str">
        <f>INDEX(owners!C:C,MATCH(C48,owners!D:D,0))</f>
        <v>Cluke</v>
      </c>
      <c r="H48" s="41" t="str">
        <f>INDEX(owners!C:C,MATCH(D48,owners!D:D,0))</f>
        <v>John</v>
      </c>
      <c r="I48" s="42"/>
      <c r="J48" s="42"/>
      <c r="K48" s="43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/>
      <c r="W48" s="46"/>
      <c r="X48" s="45"/>
      <c r="Y48" s="45"/>
      <c r="Z48" s="45"/>
      <c r="AA48" s="45"/>
      <c r="AB48" s="45"/>
      <c r="AC48" s="45"/>
      <c r="AD48" s="45"/>
      <c r="AE48" s="45"/>
      <c r="AF48" s="45"/>
    </row>
    <row r="49" spans="1:32" x14ac:dyDescent="0.25">
      <c r="A49" s="41">
        <v>49</v>
      </c>
      <c r="B49" s="41">
        <v>6</v>
      </c>
      <c r="C49" s="41" t="s">
        <v>377</v>
      </c>
      <c r="D49" s="41" t="s">
        <v>368</v>
      </c>
      <c r="E49" s="41" t="str">
        <f>INDEX(owners!B:B,MATCH(C49,owners!D:D,0))</f>
        <v>FORTUNA DUFFLECOAT</v>
      </c>
      <c r="F49" s="41" t="str">
        <f>INDEX(owners!B:B,MATCH(D49,owners!D:D,0))</f>
        <v xml:space="preserve">AJAX TREESDOWN   </v>
      </c>
      <c r="G49" s="41" t="str">
        <f>INDEX(owners!C:C,MATCH(C49,owners!D:D,0))</f>
        <v xml:space="preserve">Jonny     </v>
      </c>
      <c r="H49" s="41" t="str">
        <f>INDEX(owners!C:C,MATCH(D49,owners!D:D,0))</f>
        <v xml:space="preserve">Jimmy     </v>
      </c>
      <c r="I49" s="42"/>
      <c r="J49" s="42"/>
      <c r="K49" s="43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6"/>
      <c r="W49" s="46"/>
      <c r="X49" s="45"/>
      <c r="Y49" s="45"/>
      <c r="Z49" s="45"/>
      <c r="AA49" s="45"/>
      <c r="AB49" s="45"/>
      <c r="AC49" s="45"/>
      <c r="AD49" s="45"/>
      <c r="AE49" s="45"/>
      <c r="AF49" s="45"/>
    </row>
    <row r="50" spans="1:32" x14ac:dyDescent="0.25">
      <c r="A50" s="41">
        <v>50</v>
      </c>
      <c r="B50" s="41">
        <v>7</v>
      </c>
      <c r="C50" s="41" t="s">
        <v>376</v>
      </c>
      <c r="D50" s="41" t="s">
        <v>379</v>
      </c>
      <c r="E50" s="41" t="str">
        <f>INDEX(owners!B:B,MATCH(C50,owners!D:D,0))</f>
        <v>JEAN PIERRE'S TAP INS</v>
      </c>
      <c r="F50" s="41" t="str">
        <f>INDEX(owners!B:B,MATCH(D50,owners!D:D,0))</f>
        <v xml:space="preserve">CHICAGO SAUSAGE KINGS  </v>
      </c>
      <c r="G50" s="41" t="str">
        <f>INDEX(owners!C:C,MATCH(C50,owners!D:D,0))</f>
        <v xml:space="preserve">Murph     </v>
      </c>
      <c r="H50" s="41" t="str">
        <f>INDEX(owners!C:C,MATCH(D50,owners!D:D,0))</f>
        <v xml:space="preserve">Greeny    </v>
      </c>
      <c r="I50" s="42"/>
      <c r="J50" s="42"/>
      <c r="K50" s="43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6"/>
      <c r="W50" s="46"/>
      <c r="X50" s="45"/>
      <c r="Y50" s="45"/>
      <c r="Z50" s="45"/>
      <c r="AA50" s="45"/>
      <c r="AB50" s="45"/>
      <c r="AC50" s="45"/>
      <c r="AD50" s="45"/>
      <c r="AE50" s="45"/>
      <c r="AF50" s="45"/>
    </row>
    <row r="51" spans="1:32" x14ac:dyDescent="0.25">
      <c r="A51" s="41">
        <v>51</v>
      </c>
      <c r="B51" s="41">
        <v>7</v>
      </c>
      <c r="C51" s="41" t="s">
        <v>369</v>
      </c>
      <c r="D51" s="41" t="s">
        <v>374</v>
      </c>
      <c r="E51" s="41" t="str">
        <f>INDEX(owners!B:B,MATCH(C51,owners!D:D,0))</f>
        <v>THE JORDI GOMEZ LOVE-IN</v>
      </c>
      <c r="F51" s="41" t="str">
        <f>INDEX(owners!B:B,MATCH(D51,owners!D:D,0))</f>
        <v>LOCOMOTIVE LEIGHPZIG</v>
      </c>
      <c r="G51" s="41" t="str">
        <f>INDEX(owners!C:C,MATCH(C51,owners!D:D,0))</f>
        <v xml:space="preserve">Griff     </v>
      </c>
      <c r="H51" s="41" t="str">
        <f>INDEX(owners!C:C,MATCH(D51,owners!D:D,0))</f>
        <v xml:space="preserve">Mo        </v>
      </c>
      <c r="I51" s="42"/>
      <c r="J51" s="42"/>
      <c r="K51" s="43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6"/>
      <c r="W51" s="46"/>
      <c r="X51" s="45"/>
      <c r="Y51" s="45"/>
      <c r="Z51" s="45"/>
      <c r="AA51" s="45"/>
      <c r="AB51" s="45"/>
      <c r="AC51" s="45"/>
      <c r="AD51" s="45"/>
      <c r="AE51" s="45"/>
      <c r="AF51" s="45"/>
    </row>
    <row r="52" spans="1:32" x14ac:dyDescent="0.25">
      <c r="A52" s="41">
        <v>52</v>
      </c>
      <c r="B52" s="41">
        <v>7</v>
      </c>
      <c r="C52" s="41" t="s">
        <v>375</v>
      </c>
      <c r="D52" s="41" t="s">
        <v>373</v>
      </c>
      <c r="E52" s="41" t="str">
        <f>INDEX(owners!B:B,MATCH(C52,owners!D:D,0))</f>
        <v>TOLLER BOYS 13</v>
      </c>
      <c r="F52" s="41" t="str">
        <f>INDEX(owners!B:B,MATCH(D52,owners!D:D,0))</f>
        <v>MURDER ON ZIDANE'S FLOOR</v>
      </c>
      <c r="G52" s="41" t="str">
        <f>INDEX(owners!C:C,MATCH(C52,owners!D:D,0))</f>
        <v xml:space="preserve">Paul      </v>
      </c>
      <c r="H52" s="41" t="str">
        <f>INDEX(owners!C:C,MATCH(D52,owners!D:D,0))</f>
        <v xml:space="preserve">Rob       </v>
      </c>
      <c r="I52" s="42"/>
      <c r="J52" s="42"/>
      <c r="K52" s="43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6"/>
      <c r="W52" s="46"/>
      <c r="X52" s="45"/>
      <c r="Y52" s="45"/>
      <c r="Z52" s="45"/>
      <c r="AA52" s="45"/>
      <c r="AB52" s="45"/>
      <c r="AC52" s="45"/>
      <c r="AD52" s="45"/>
      <c r="AE52" s="45"/>
      <c r="AF52" s="45"/>
    </row>
    <row r="53" spans="1:32" x14ac:dyDescent="0.25">
      <c r="A53" s="41">
        <v>53</v>
      </c>
      <c r="B53" s="41">
        <v>7</v>
      </c>
      <c r="C53" s="41" t="s">
        <v>378</v>
      </c>
      <c r="D53" s="41" t="s">
        <v>380</v>
      </c>
      <c r="E53" s="41" t="str">
        <f>INDEX(owners!B:B,MATCH(C53,owners!D:D,0))</f>
        <v xml:space="preserve">SPORTING ANATTYJACKET    </v>
      </c>
      <c r="F53" s="41" t="str">
        <f>INDEX(owners!B:B,MATCH(D53,owners!D:D,0))</f>
        <v>EUXTON SOUTH END</v>
      </c>
      <c r="G53" s="41" t="str">
        <f>INDEX(owners!C:C,MATCH(C53,owners!D:D,0))</f>
        <v xml:space="preserve">Graham    </v>
      </c>
      <c r="H53" s="41" t="str">
        <f>INDEX(owners!C:C,MATCH(D53,owners!D:D,0))</f>
        <v xml:space="preserve">Antony    </v>
      </c>
      <c r="I53" s="42"/>
      <c r="J53" s="42"/>
      <c r="K53" s="43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6"/>
      <c r="W53" s="46"/>
      <c r="X53" s="45"/>
      <c r="Y53" s="45"/>
      <c r="Z53" s="45"/>
      <c r="AA53" s="45"/>
      <c r="AB53" s="45"/>
      <c r="AC53" s="45"/>
      <c r="AD53" s="45"/>
      <c r="AE53" s="45"/>
      <c r="AF53" s="45"/>
    </row>
    <row r="54" spans="1:32" x14ac:dyDescent="0.25">
      <c r="A54" s="41">
        <v>54</v>
      </c>
      <c r="B54" s="41">
        <v>7</v>
      </c>
      <c r="C54" s="41" t="s">
        <v>382</v>
      </c>
      <c r="D54" s="41" t="s">
        <v>377</v>
      </c>
      <c r="E54" s="41" t="str">
        <f>INDEX(owners!B:B,MATCH(C54,owners!D:D,0))</f>
        <v>SAINT JOHN'S</v>
      </c>
      <c r="F54" s="41" t="str">
        <f>INDEX(owners!B:B,MATCH(D54,owners!D:D,0))</f>
        <v>FORTUNA DUFFLECOAT</v>
      </c>
      <c r="G54" s="41" t="str">
        <f>INDEX(owners!C:C,MATCH(C54,owners!D:D,0))</f>
        <v>John</v>
      </c>
      <c r="H54" s="41" t="str">
        <f>INDEX(owners!C:C,MATCH(D54,owners!D:D,0))</f>
        <v xml:space="preserve">Jonny     </v>
      </c>
      <c r="I54" s="42"/>
      <c r="J54" s="42"/>
      <c r="K54" s="43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/>
      <c r="W54" s="46"/>
      <c r="X54" s="45"/>
      <c r="Y54" s="45"/>
      <c r="Z54" s="45"/>
      <c r="AA54" s="45"/>
      <c r="AB54" s="45"/>
      <c r="AC54" s="45"/>
      <c r="AD54" s="45"/>
      <c r="AE54" s="45"/>
      <c r="AF54" s="45"/>
    </row>
    <row r="55" spans="1:32" x14ac:dyDescent="0.25">
      <c r="A55" s="41">
        <v>55</v>
      </c>
      <c r="B55" s="41">
        <v>7</v>
      </c>
      <c r="C55" s="41" t="s">
        <v>324</v>
      </c>
      <c r="D55" s="41" t="s">
        <v>381</v>
      </c>
      <c r="E55" s="41" t="str">
        <f>INDEX(owners!B:B,MATCH(C55,owners!D:D,0))</f>
        <v>SPORTING LESBIANS</v>
      </c>
      <c r="F55" s="41" t="str">
        <f>INDEX(owners!B:B,MATCH(D55,owners!D:D,0))</f>
        <v>BREAST HOMAGE ALBION</v>
      </c>
      <c r="G55" s="41" t="str">
        <f>INDEX(owners!C:C,MATCH(C55,owners!D:D,0))</f>
        <v xml:space="preserve">Fid       </v>
      </c>
      <c r="H55" s="41" t="str">
        <f>INDEX(owners!C:C,MATCH(D55,owners!D:D,0))</f>
        <v>Cluke</v>
      </c>
      <c r="I55" s="42"/>
      <c r="J55" s="42"/>
      <c r="K55" s="43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6"/>
      <c r="W55" s="46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32" x14ac:dyDescent="0.25">
      <c r="A56" s="41">
        <v>56</v>
      </c>
      <c r="B56" s="41">
        <v>7</v>
      </c>
      <c r="C56" s="41" t="s">
        <v>370</v>
      </c>
      <c r="D56" s="41" t="s">
        <v>371</v>
      </c>
      <c r="E56" s="41" t="str">
        <f>INDEX(owners!B:B,MATCH(C56,owners!D:D,0))</f>
        <v>REAL MADRID ICULE UNITED</v>
      </c>
      <c r="F56" s="41" t="str">
        <f>INDEX(owners!B:B,MATCH(D56,owners!D:D,0))</f>
        <v>BRUSH IT, MUNCH, AND GAG BACK</v>
      </c>
      <c r="G56" s="41" t="str">
        <f>INDEX(owners!C:C,MATCH(C56,owners!D:D,0))</f>
        <v xml:space="preserve">Nig       </v>
      </c>
      <c r="H56" s="41" t="str">
        <f>INDEX(owners!C:C,MATCH(D56,owners!D:D,0))</f>
        <v xml:space="preserve">Brad      </v>
      </c>
      <c r="I56" s="42"/>
      <c r="J56" s="42"/>
      <c r="K56" s="43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6"/>
      <c r="W56" s="46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32" x14ac:dyDescent="0.25">
      <c r="A57" s="41">
        <v>57</v>
      </c>
      <c r="B57" s="41">
        <v>7</v>
      </c>
      <c r="C57" s="41" t="s">
        <v>372</v>
      </c>
      <c r="D57" s="41" t="s">
        <v>368</v>
      </c>
      <c r="E57" s="41" t="str">
        <f>INDEX(owners!B:B,MATCH(C57,owners!D:D,0))</f>
        <v>MICKY QUINN'S SHIRT</v>
      </c>
      <c r="F57" s="41" t="str">
        <f>INDEX(owners!B:B,MATCH(D57,owners!D:D,0))</f>
        <v xml:space="preserve">AJAX TREESDOWN   </v>
      </c>
      <c r="G57" s="41" t="str">
        <f>INDEX(owners!C:C,MATCH(C57,owners!D:D,0))</f>
        <v xml:space="preserve">Andy      </v>
      </c>
      <c r="H57" s="41" t="str">
        <f>INDEX(owners!C:C,MATCH(D57,owners!D:D,0))</f>
        <v xml:space="preserve">Jimmy     </v>
      </c>
      <c r="I57" s="42"/>
      <c r="J57" s="42"/>
      <c r="K57" s="43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/>
      <c r="W57" s="46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32" x14ac:dyDescent="0.25">
      <c r="A58" s="41">
        <v>58</v>
      </c>
      <c r="B58" s="41">
        <v>8</v>
      </c>
      <c r="C58" s="41" t="s">
        <v>380</v>
      </c>
      <c r="D58" s="41" t="s">
        <v>372</v>
      </c>
      <c r="E58" s="41" t="str">
        <f>INDEX(owners!B:B,MATCH(C58,owners!D:D,0))</f>
        <v>EUXTON SOUTH END</v>
      </c>
      <c r="F58" s="41" t="str">
        <f>INDEX(owners!B:B,MATCH(D58,owners!D:D,0))</f>
        <v>MICKY QUINN'S SHIRT</v>
      </c>
      <c r="G58" s="41" t="str">
        <f>INDEX(owners!C:C,MATCH(C58,owners!D:D,0))</f>
        <v xml:space="preserve">Antony    </v>
      </c>
      <c r="H58" s="41" t="str">
        <f>INDEX(owners!C:C,MATCH(D58,owners!D:D,0))</f>
        <v xml:space="preserve">Andy      </v>
      </c>
      <c r="I58" s="42"/>
      <c r="J58" s="42"/>
      <c r="K58" s="43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6"/>
      <c r="W58" s="46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32" x14ac:dyDescent="0.25">
      <c r="A59" s="41">
        <v>59</v>
      </c>
      <c r="B59" s="41">
        <v>8</v>
      </c>
      <c r="C59" s="41" t="s">
        <v>373</v>
      </c>
      <c r="D59" s="41" t="s">
        <v>378</v>
      </c>
      <c r="E59" s="41" t="str">
        <f>INDEX(owners!B:B,MATCH(C59,owners!D:D,0))</f>
        <v>MURDER ON ZIDANE'S FLOOR</v>
      </c>
      <c r="F59" s="41" t="str">
        <f>INDEX(owners!B:B,MATCH(D59,owners!D:D,0))</f>
        <v xml:space="preserve">SPORTING ANATTYJACKET    </v>
      </c>
      <c r="G59" s="41" t="str">
        <f>INDEX(owners!C:C,MATCH(C59,owners!D:D,0))</f>
        <v xml:space="preserve">Rob       </v>
      </c>
      <c r="H59" s="41" t="str">
        <f>INDEX(owners!C:C,MATCH(D59,owners!D:D,0))</f>
        <v xml:space="preserve">Graham    </v>
      </c>
      <c r="I59" s="42"/>
      <c r="J59" s="42"/>
      <c r="K59" s="43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6"/>
      <c r="W59" s="46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32" x14ac:dyDescent="0.25">
      <c r="A60" s="41">
        <v>60</v>
      </c>
      <c r="B60" s="41">
        <v>8</v>
      </c>
      <c r="C60" s="41" t="s">
        <v>374</v>
      </c>
      <c r="D60" s="41" t="s">
        <v>375</v>
      </c>
      <c r="E60" s="41" t="str">
        <f>INDEX(owners!B:B,MATCH(C60,owners!D:D,0))</f>
        <v>LOCOMOTIVE LEIGHPZIG</v>
      </c>
      <c r="F60" s="41" t="str">
        <f>INDEX(owners!B:B,MATCH(D60,owners!D:D,0))</f>
        <v>TOLLER BOYS 13</v>
      </c>
      <c r="G60" s="41" t="str">
        <f>INDEX(owners!C:C,MATCH(C60,owners!D:D,0))</f>
        <v xml:space="preserve">Mo        </v>
      </c>
      <c r="H60" s="41" t="str">
        <f>INDEX(owners!C:C,MATCH(D60,owners!D:D,0))</f>
        <v xml:space="preserve">Paul      </v>
      </c>
      <c r="I60" s="42"/>
      <c r="J60" s="42"/>
      <c r="K60" s="43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6"/>
      <c r="W60" s="46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32" x14ac:dyDescent="0.25">
      <c r="A61" s="41">
        <v>61</v>
      </c>
      <c r="B61" s="41">
        <v>8</v>
      </c>
      <c r="C61" s="41" t="s">
        <v>379</v>
      </c>
      <c r="D61" s="41" t="s">
        <v>369</v>
      </c>
      <c r="E61" s="41" t="str">
        <f>INDEX(owners!B:B,MATCH(C61,owners!D:D,0))</f>
        <v xml:space="preserve">CHICAGO SAUSAGE KINGS  </v>
      </c>
      <c r="F61" s="41" t="str">
        <f>INDEX(owners!B:B,MATCH(D61,owners!D:D,0))</f>
        <v>THE JORDI GOMEZ LOVE-IN</v>
      </c>
      <c r="G61" s="41" t="str">
        <f>INDEX(owners!C:C,MATCH(C61,owners!D:D,0))</f>
        <v xml:space="preserve">Greeny    </v>
      </c>
      <c r="H61" s="41" t="str">
        <f>INDEX(owners!C:C,MATCH(D61,owners!D:D,0))</f>
        <v xml:space="preserve">Griff     </v>
      </c>
      <c r="I61" s="42"/>
      <c r="J61" s="42"/>
      <c r="K61" s="43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6"/>
      <c r="W61" s="46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32" x14ac:dyDescent="0.25">
      <c r="A62" s="41">
        <v>62</v>
      </c>
      <c r="B62" s="41">
        <v>8</v>
      </c>
      <c r="C62" s="41" t="s">
        <v>371</v>
      </c>
      <c r="D62" s="41" t="s">
        <v>376</v>
      </c>
      <c r="E62" s="41" t="str">
        <f>INDEX(owners!B:B,MATCH(C62,owners!D:D,0))</f>
        <v>BRUSH IT, MUNCH, AND GAG BACK</v>
      </c>
      <c r="F62" s="41" t="str">
        <f>INDEX(owners!B:B,MATCH(D62,owners!D:D,0))</f>
        <v>JEAN PIERRE'S TAP INS</v>
      </c>
      <c r="G62" s="41" t="str">
        <f>INDEX(owners!C:C,MATCH(C62,owners!D:D,0))</f>
        <v xml:space="preserve">Brad      </v>
      </c>
      <c r="H62" s="41" t="str">
        <f>INDEX(owners!C:C,MATCH(D62,owners!D:D,0))</f>
        <v xml:space="preserve">Murph     </v>
      </c>
      <c r="I62" s="42"/>
      <c r="J62" s="42"/>
      <c r="K62" s="43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6"/>
      <c r="W62" s="46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32" x14ac:dyDescent="0.25">
      <c r="A63" s="41">
        <v>63</v>
      </c>
      <c r="B63" s="41">
        <v>8</v>
      </c>
      <c r="C63" s="41" t="s">
        <v>381</v>
      </c>
      <c r="D63" s="41" t="s">
        <v>370</v>
      </c>
      <c r="E63" s="41" t="str">
        <f>INDEX(owners!B:B,MATCH(C63,owners!D:D,0))</f>
        <v>BREAST HOMAGE ALBION</v>
      </c>
      <c r="F63" s="41" t="str">
        <f>INDEX(owners!B:B,MATCH(D63,owners!D:D,0))</f>
        <v>REAL MADRID ICULE UNITED</v>
      </c>
      <c r="G63" s="41" t="str">
        <f>INDEX(owners!C:C,MATCH(C63,owners!D:D,0))</f>
        <v>Cluke</v>
      </c>
      <c r="H63" s="41" t="str">
        <f>INDEX(owners!C:C,MATCH(D63,owners!D:D,0))</f>
        <v xml:space="preserve">Nig       </v>
      </c>
      <c r="I63" s="42"/>
      <c r="J63" s="42"/>
      <c r="K63" s="43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6"/>
      <c r="W63" s="46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32" x14ac:dyDescent="0.25">
      <c r="A64" s="41">
        <v>64</v>
      </c>
      <c r="B64" s="41">
        <v>8</v>
      </c>
      <c r="C64" s="41" t="s">
        <v>377</v>
      </c>
      <c r="D64" s="41" t="s">
        <v>324</v>
      </c>
      <c r="E64" s="41" t="str">
        <f>INDEX(owners!B:B,MATCH(C64,owners!D:D,0))</f>
        <v>FORTUNA DUFFLECOAT</v>
      </c>
      <c r="F64" s="41" t="str">
        <f>INDEX(owners!B:B,MATCH(D64,owners!D:D,0))</f>
        <v>SPORTING LESBIANS</v>
      </c>
      <c r="G64" s="41" t="str">
        <f>INDEX(owners!C:C,MATCH(C64,owners!D:D,0))</f>
        <v xml:space="preserve">Jonny     </v>
      </c>
      <c r="H64" s="41" t="str">
        <f>INDEX(owners!C:C,MATCH(D64,owners!D:D,0))</f>
        <v xml:space="preserve">Fid       </v>
      </c>
      <c r="I64" s="42"/>
      <c r="J64" s="42"/>
      <c r="K64" s="43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6"/>
      <c r="W64" s="46"/>
      <c r="X64" s="45"/>
      <c r="Y64" s="45"/>
      <c r="Z64" s="45"/>
      <c r="AA64" s="45"/>
      <c r="AB64" s="45"/>
      <c r="AC64" s="45"/>
      <c r="AD64" s="45"/>
      <c r="AE64" s="45"/>
      <c r="AF64" s="45"/>
    </row>
    <row r="65" spans="1:32" x14ac:dyDescent="0.25">
      <c r="A65" s="41">
        <v>65</v>
      </c>
      <c r="B65" s="41">
        <v>8</v>
      </c>
      <c r="C65" s="41" t="s">
        <v>368</v>
      </c>
      <c r="D65" s="41" t="s">
        <v>382</v>
      </c>
      <c r="E65" s="41" t="str">
        <f>INDEX(owners!B:B,MATCH(C65,owners!D:D,0))</f>
        <v xml:space="preserve">AJAX TREESDOWN   </v>
      </c>
      <c r="F65" s="41" t="str">
        <f>INDEX(owners!B:B,MATCH(D65,owners!D:D,0))</f>
        <v>SAINT JOHN'S</v>
      </c>
      <c r="G65" s="41" t="str">
        <f>INDEX(owners!C:C,MATCH(C65,owners!D:D,0))</f>
        <v xml:space="preserve">Jimmy     </v>
      </c>
      <c r="H65" s="41" t="str">
        <f>INDEX(owners!C:C,MATCH(D65,owners!D:D,0))</f>
        <v>John</v>
      </c>
      <c r="I65" s="42"/>
      <c r="J65" s="42"/>
      <c r="K65" s="43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6"/>
      <c r="W65" s="46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2" x14ac:dyDescent="0.25">
      <c r="A66" s="41">
        <v>66</v>
      </c>
      <c r="B66" s="41">
        <v>9</v>
      </c>
      <c r="C66" s="41" t="s">
        <v>376</v>
      </c>
      <c r="D66" s="41" t="s">
        <v>381</v>
      </c>
      <c r="E66" s="41" t="str">
        <f>INDEX(owners!B:B,MATCH(C66,owners!D:D,0))</f>
        <v>JEAN PIERRE'S TAP INS</v>
      </c>
      <c r="F66" s="41" t="str">
        <f>INDEX(owners!B:B,MATCH(D66,owners!D:D,0))</f>
        <v>BREAST HOMAGE ALBION</v>
      </c>
      <c r="G66" s="41" t="str">
        <f>INDEX(owners!C:C,MATCH(C66,owners!D:D,0))</f>
        <v xml:space="preserve">Murph     </v>
      </c>
      <c r="H66" s="41" t="str">
        <f>INDEX(owners!C:C,MATCH(D66,owners!D:D,0))</f>
        <v>Cluke</v>
      </c>
      <c r="I66" s="42"/>
      <c r="J66" s="42"/>
      <c r="K66" s="43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6"/>
      <c r="W66" s="46"/>
      <c r="X66" s="45"/>
      <c r="Y66" s="45"/>
      <c r="Z66" s="45"/>
      <c r="AA66" s="45"/>
      <c r="AB66" s="45"/>
      <c r="AC66" s="45"/>
      <c r="AD66" s="45"/>
      <c r="AE66" s="45"/>
      <c r="AF66" s="45"/>
    </row>
    <row r="67" spans="1:32" x14ac:dyDescent="0.25">
      <c r="A67" s="41">
        <v>67</v>
      </c>
      <c r="B67" s="41">
        <v>9</v>
      </c>
      <c r="C67" s="41" t="s">
        <v>369</v>
      </c>
      <c r="D67" s="41" t="s">
        <v>371</v>
      </c>
      <c r="E67" s="41" t="str">
        <f>INDEX(owners!B:B,MATCH(C67,owners!D:D,0))</f>
        <v>THE JORDI GOMEZ LOVE-IN</v>
      </c>
      <c r="F67" s="41" t="str">
        <f>INDEX(owners!B:B,MATCH(D67,owners!D:D,0))</f>
        <v>BRUSH IT, MUNCH, AND GAG BACK</v>
      </c>
      <c r="G67" s="41" t="str">
        <f>INDEX(owners!C:C,MATCH(C67,owners!D:D,0))</f>
        <v xml:space="preserve">Griff     </v>
      </c>
      <c r="H67" s="41" t="str">
        <f>INDEX(owners!C:C,MATCH(D67,owners!D:D,0))</f>
        <v xml:space="preserve">Brad      </v>
      </c>
      <c r="I67" s="42"/>
      <c r="J67" s="42"/>
      <c r="K67" s="43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6"/>
      <c r="W67" s="46"/>
      <c r="X67" s="45"/>
      <c r="Y67" s="45"/>
      <c r="Z67" s="45"/>
      <c r="AA67" s="45"/>
      <c r="AB67" s="45"/>
      <c r="AC67" s="45"/>
      <c r="AD67" s="45"/>
      <c r="AE67" s="45"/>
      <c r="AF67" s="45"/>
    </row>
    <row r="68" spans="1:32" x14ac:dyDescent="0.25">
      <c r="A68" s="41">
        <v>68</v>
      </c>
      <c r="B68" s="41">
        <v>9</v>
      </c>
      <c r="C68" s="41" t="s">
        <v>375</v>
      </c>
      <c r="D68" s="41" t="s">
        <v>379</v>
      </c>
      <c r="E68" s="41" t="str">
        <f>INDEX(owners!B:B,MATCH(C68,owners!D:D,0))</f>
        <v>TOLLER BOYS 13</v>
      </c>
      <c r="F68" s="41" t="str">
        <f>INDEX(owners!B:B,MATCH(D68,owners!D:D,0))</f>
        <v xml:space="preserve">CHICAGO SAUSAGE KINGS  </v>
      </c>
      <c r="G68" s="41" t="str">
        <f>INDEX(owners!C:C,MATCH(C68,owners!D:D,0))</f>
        <v xml:space="preserve">Paul      </v>
      </c>
      <c r="H68" s="41" t="str">
        <f>INDEX(owners!C:C,MATCH(D68,owners!D:D,0))</f>
        <v xml:space="preserve">Greeny    </v>
      </c>
      <c r="I68" s="42"/>
      <c r="J68" s="42"/>
      <c r="K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6"/>
      <c r="W68" s="46"/>
      <c r="X68" s="45"/>
      <c r="Y68" s="45"/>
      <c r="Z68" s="45"/>
      <c r="AA68" s="45"/>
      <c r="AB68" s="45"/>
      <c r="AC68" s="45"/>
      <c r="AD68" s="45"/>
      <c r="AE68" s="45"/>
      <c r="AF68" s="45"/>
    </row>
    <row r="69" spans="1:32" x14ac:dyDescent="0.25">
      <c r="A69" s="41">
        <v>69</v>
      </c>
      <c r="B69" s="41">
        <v>9</v>
      </c>
      <c r="C69" s="41" t="s">
        <v>378</v>
      </c>
      <c r="D69" s="41" t="s">
        <v>374</v>
      </c>
      <c r="E69" s="41" t="str">
        <f>INDEX(owners!B:B,MATCH(C69,owners!D:D,0))</f>
        <v xml:space="preserve">SPORTING ANATTYJACKET    </v>
      </c>
      <c r="F69" s="41" t="str">
        <f>INDEX(owners!B:B,MATCH(D69,owners!D:D,0))</f>
        <v>LOCOMOTIVE LEIGHPZIG</v>
      </c>
      <c r="G69" s="41" t="str">
        <f>INDEX(owners!C:C,MATCH(C69,owners!D:D,0))</f>
        <v xml:space="preserve">Graham    </v>
      </c>
      <c r="H69" s="41" t="str">
        <f>INDEX(owners!C:C,MATCH(D69,owners!D:D,0))</f>
        <v xml:space="preserve">Mo        </v>
      </c>
      <c r="I69" s="42"/>
      <c r="J69" s="42"/>
      <c r="K69" s="43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6"/>
      <c r="W69" s="46"/>
      <c r="X69" s="45"/>
      <c r="Y69" s="45"/>
      <c r="Z69" s="45"/>
      <c r="AA69" s="45"/>
      <c r="AB69" s="45"/>
      <c r="AC69" s="45"/>
      <c r="AD69" s="45"/>
      <c r="AE69" s="45"/>
      <c r="AF69" s="45"/>
    </row>
    <row r="70" spans="1:32" x14ac:dyDescent="0.25">
      <c r="A70" s="41">
        <v>70</v>
      </c>
      <c r="B70" s="41">
        <v>9</v>
      </c>
      <c r="C70" s="41" t="s">
        <v>380</v>
      </c>
      <c r="D70" s="41" t="s">
        <v>373</v>
      </c>
      <c r="E70" s="41" t="str">
        <f>INDEX(owners!B:B,MATCH(C70,owners!D:D,0))</f>
        <v>EUXTON SOUTH END</v>
      </c>
      <c r="F70" s="41" t="str">
        <f>INDEX(owners!B:B,MATCH(D70,owners!D:D,0))</f>
        <v>MURDER ON ZIDANE'S FLOOR</v>
      </c>
      <c r="G70" s="41" t="str">
        <f>INDEX(owners!C:C,MATCH(C70,owners!D:D,0))</f>
        <v xml:space="preserve">Antony    </v>
      </c>
      <c r="H70" s="41" t="str">
        <f>INDEX(owners!C:C,MATCH(D70,owners!D:D,0))</f>
        <v xml:space="preserve">Rob       </v>
      </c>
      <c r="I70" s="42"/>
      <c r="J70" s="42"/>
      <c r="K70" s="43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6"/>
      <c r="W70" s="46"/>
      <c r="X70" s="45"/>
      <c r="Y70" s="45"/>
      <c r="Z70" s="45"/>
      <c r="AA70" s="45"/>
      <c r="AB70" s="45"/>
      <c r="AC70" s="45"/>
      <c r="AD70" s="45"/>
      <c r="AE70" s="45"/>
      <c r="AF70" s="45"/>
    </row>
    <row r="71" spans="1:32" x14ac:dyDescent="0.25">
      <c r="A71" s="41">
        <v>71</v>
      </c>
      <c r="B71" s="41">
        <v>9</v>
      </c>
      <c r="C71" s="41" t="s">
        <v>324</v>
      </c>
      <c r="D71" s="41" t="s">
        <v>368</v>
      </c>
      <c r="E71" s="41" t="str">
        <f>INDEX(owners!B:B,MATCH(C71,owners!D:D,0))</f>
        <v>SPORTING LESBIANS</v>
      </c>
      <c r="F71" s="41" t="str">
        <f>INDEX(owners!B:B,MATCH(D71,owners!D:D,0))</f>
        <v xml:space="preserve">AJAX TREESDOWN   </v>
      </c>
      <c r="G71" s="41" t="str">
        <f>INDEX(owners!C:C,MATCH(C71,owners!D:D,0))</f>
        <v xml:space="preserve">Fid       </v>
      </c>
      <c r="H71" s="41" t="str">
        <f>INDEX(owners!C:C,MATCH(D71,owners!D:D,0))</f>
        <v xml:space="preserve">Jimmy     </v>
      </c>
      <c r="I71" s="42"/>
      <c r="J71" s="42"/>
      <c r="K71" s="43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6"/>
      <c r="W71" s="46"/>
      <c r="X71" s="45"/>
      <c r="Y71" s="45"/>
      <c r="Z71" s="45"/>
      <c r="AA71" s="45"/>
      <c r="AB71" s="45"/>
      <c r="AC71" s="45"/>
      <c r="AD71" s="45"/>
      <c r="AE71" s="45"/>
      <c r="AF71" s="45"/>
    </row>
    <row r="72" spans="1:32" x14ac:dyDescent="0.25">
      <c r="A72" s="41">
        <v>72</v>
      </c>
      <c r="B72" s="41">
        <v>9</v>
      </c>
      <c r="C72" s="41" t="s">
        <v>370</v>
      </c>
      <c r="D72" s="41" t="s">
        <v>377</v>
      </c>
      <c r="E72" s="41" t="str">
        <f>INDEX(owners!B:B,MATCH(C72,owners!D:D,0))</f>
        <v>REAL MADRID ICULE UNITED</v>
      </c>
      <c r="F72" s="41" t="str">
        <f>INDEX(owners!B:B,MATCH(D72,owners!D:D,0))</f>
        <v>FORTUNA DUFFLECOAT</v>
      </c>
      <c r="G72" s="41" t="str">
        <f>INDEX(owners!C:C,MATCH(C72,owners!D:D,0))</f>
        <v xml:space="preserve">Nig       </v>
      </c>
      <c r="H72" s="41" t="str">
        <f>INDEX(owners!C:C,MATCH(D72,owners!D:D,0))</f>
        <v xml:space="preserve">Jonny     </v>
      </c>
      <c r="I72" s="42"/>
      <c r="J72" s="42"/>
      <c r="K72" s="43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6"/>
      <c r="W72" s="46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2" x14ac:dyDescent="0.25">
      <c r="A73" s="41">
        <v>73</v>
      </c>
      <c r="B73" s="41">
        <v>9</v>
      </c>
      <c r="C73" s="41" t="s">
        <v>372</v>
      </c>
      <c r="D73" s="41" t="s">
        <v>382</v>
      </c>
      <c r="E73" s="41" t="str">
        <f>INDEX(owners!B:B,MATCH(C73,owners!D:D,0))</f>
        <v>MICKY QUINN'S SHIRT</v>
      </c>
      <c r="F73" s="41" t="str">
        <f>INDEX(owners!B:B,MATCH(D73,owners!D:D,0))</f>
        <v>SAINT JOHN'S</v>
      </c>
      <c r="G73" s="41" t="str">
        <f>INDEX(owners!C:C,MATCH(C73,owners!D:D,0))</f>
        <v xml:space="preserve">Andy      </v>
      </c>
      <c r="H73" s="41" t="str">
        <f>INDEX(owners!C:C,MATCH(D73,owners!D:D,0))</f>
        <v>John</v>
      </c>
      <c r="I73" s="42"/>
      <c r="J73" s="42"/>
      <c r="K73" s="43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6"/>
      <c r="W73" s="46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2" x14ac:dyDescent="0.25">
      <c r="A74" s="41">
        <v>74</v>
      </c>
      <c r="B74" s="41">
        <v>10</v>
      </c>
      <c r="C74" s="41" t="s">
        <v>373</v>
      </c>
      <c r="D74" s="41" t="s">
        <v>372</v>
      </c>
      <c r="E74" s="41" t="str">
        <f>INDEX(owners!B:B,MATCH(C74,owners!D:D,0))</f>
        <v>MURDER ON ZIDANE'S FLOOR</v>
      </c>
      <c r="F74" s="41" t="str">
        <f>INDEX(owners!B:B,MATCH(D74,owners!D:D,0))</f>
        <v>MICKY QUINN'S SHIRT</v>
      </c>
      <c r="G74" s="41" t="str">
        <f>INDEX(owners!C:C,MATCH(C74,owners!D:D,0))</f>
        <v xml:space="preserve">Rob       </v>
      </c>
      <c r="H74" s="41" t="str">
        <f>INDEX(owners!C:C,MATCH(D74,owners!D:D,0))</f>
        <v xml:space="preserve">Andy      </v>
      </c>
      <c r="I74" s="42"/>
      <c r="J74" s="42"/>
      <c r="K74" s="43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6"/>
      <c r="W74" s="46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2" x14ac:dyDescent="0.25">
      <c r="A75" s="41">
        <v>75</v>
      </c>
      <c r="B75" s="41">
        <v>10</v>
      </c>
      <c r="C75" s="41" t="s">
        <v>374</v>
      </c>
      <c r="D75" s="41" t="s">
        <v>380</v>
      </c>
      <c r="E75" s="41" t="str">
        <f>INDEX(owners!B:B,MATCH(C75,owners!D:D,0))</f>
        <v>LOCOMOTIVE LEIGHPZIG</v>
      </c>
      <c r="F75" s="41" t="str">
        <f>INDEX(owners!B:B,MATCH(D75,owners!D:D,0))</f>
        <v>EUXTON SOUTH END</v>
      </c>
      <c r="G75" s="41" t="str">
        <f>INDEX(owners!C:C,MATCH(C75,owners!D:D,0))</f>
        <v xml:space="preserve">Mo        </v>
      </c>
      <c r="H75" s="41" t="str">
        <f>INDEX(owners!C:C,MATCH(D75,owners!D:D,0))</f>
        <v xml:space="preserve">Antony    </v>
      </c>
      <c r="I75" s="42"/>
      <c r="J75" s="42"/>
      <c r="K75" s="43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6"/>
      <c r="W75" s="46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2" x14ac:dyDescent="0.25">
      <c r="A76" s="41">
        <v>76</v>
      </c>
      <c r="B76" s="41">
        <v>10</v>
      </c>
      <c r="C76" s="41" t="s">
        <v>379</v>
      </c>
      <c r="D76" s="41" t="s">
        <v>378</v>
      </c>
      <c r="E76" s="41" t="str">
        <f>INDEX(owners!B:B,MATCH(C76,owners!D:D,0))</f>
        <v xml:space="preserve">CHICAGO SAUSAGE KINGS  </v>
      </c>
      <c r="F76" s="41" t="str">
        <f>INDEX(owners!B:B,MATCH(D76,owners!D:D,0))</f>
        <v xml:space="preserve">SPORTING ANATTYJACKET    </v>
      </c>
      <c r="G76" s="41" t="str">
        <f>INDEX(owners!C:C,MATCH(C76,owners!D:D,0))</f>
        <v xml:space="preserve">Greeny    </v>
      </c>
      <c r="H76" s="41" t="str">
        <f>INDEX(owners!C:C,MATCH(D76,owners!D:D,0))</f>
        <v xml:space="preserve">Graham    </v>
      </c>
      <c r="I76" s="42"/>
      <c r="J76" s="42"/>
      <c r="K76" s="43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6"/>
      <c r="W76" s="46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2" x14ac:dyDescent="0.25">
      <c r="A77" s="41">
        <v>77</v>
      </c>
      <c r="B77" s="41">
        <v>10</v>
      </c>
      <c r="C77" s="41" t="s">
        <v>371</v>
      </c>
      <c r="D77" s="41" t="s">
        <v>375</v>
      </c>
      <c r="E77" s="41" t="str">
        <f>INDEX(owners!B:B,MATCH(C77,owners!D:D,0))</f>
        <v>BRUSH IT, MUNCH, AND GAG BACK</v>
      </c>
      <c r="F77" s="41" t="str">
        <f>INDEX(owners!B:B,MATCH(D77,owners!D:D,0))</f>
        <v>TOLLER BOYS 13</v>
      </c>
      <c r="G77" s="41" t="str">
        <f>INDEX(owners!C:C,MATCH(C77,owners!D:D,0))</f>
        <v xml:space="preserve">Brad      </v>
      </c>
      <c r="H77" s="41" t="str">
        <f>INDEX(owners!C:C,MATCH(D77,owners!D:D,0))</f>
        <v xml:space="preserve">Paul      </v>
      </c>
      <c r="I77" s="42"/>
      <c r="J77" s="42"/>
      <c r="K77" s="43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6"/>
      <c r="W77" s="46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2" x14ac:dyDescent="0.25">
      <c r="A78" s="41">
        <v>78</v>
      </c>
      <c r="B78" s="41">
        <v>10</v>
      </c>
      <c r="C78" s="41" t="s">
        <v>381</v>
      </c>
      <c r="D78" s="41" t="s">
        <v>369</v>
      </c>
      <c r="E78" s="41" t="str">
        <f>INDEX(owners!B:B,MATCH(C78,owners!D:D,0))</f>
        <v>BREAST HOMAGE ALBION</v>
      </c>
      <c r="F78" s="41" t="str">
        <f>INDEX(owners!B:B,MATCH(D78,owners!D:D,0))</f>
        <v>THE JORDI GOMEZ LOVE-IN</v>
      </c>
      <c r="G78" s="41" t="str">
        <f>INDEX(owners!C:C,MATCH(C78,owners!D:D,0))</f>
        <v>Cluke</v>
      </c>
      <c r="H78" s="41" t="str">
        <f>INDEX(owners!C:C,MATCH(D78,owners!D:D,0))</f>
        <v xml:space="preserve">Griff     </v>
      </c>
      <c r="I78" s="42"/>
      <c r="J78" s="42"/>
      <c r="K78" s="43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6"/>
      <c r="W78" s="46"/>
      <c r="X78" s="45"/>
      <c r="Y78" s="45"/>
      <c r="Z78" s="45"/>
      <c r="AA78" s="45"/>
      <c r="AB78" s="45"/>
      <c r="AC78" s="45"/>
      <c r="AD78" s="45"/>
      <c r="AE78" s="45"/>
      <c r="AF78" s="45"/>
    </row>
    <row r="79" spans="1:32" x14ac:dyDescent="0.25">
      <c r="A79" s="41">
        <v>79</v>
      </c>
      <c r="B79" s="41">
        <v>10</v>
      </c>
      <c r="C79" s="41" t="s">
        <v>377</v>
      </c>
      <c r="D79" s="41" t="s">
        <v>376</v>
      </c>
      <c r="E79" s="41" t="str">
        <f>INDEX(owners!B:B,MATCH(C79,owners!D:D,0))</f>
        <v>FORTUNA DUFFLECOAT</v>
      </c>
      <c r="F79" s="41" t="str">
        <f>INDEX(owners!B:B,MATCH(D79,owners!D:D,0))</f>
        <v>JEAN PIERRE'S TAP INS</v>
      </c>
      <c r="G79" s="41" t="str">
        <f>INDEX(owners!C:C,MATCH(C79,owners!D:D,0))</f>
        <v xml:space="preserve">Jonny     </v>
      </c>
      <c r="H79" s="41" t="str">
        <f>INDEX(owners!C:C,MATCH(D79,owners!D:D,0))</f>
        <v xml:space="preserve">Murph     </v>
      </c>
      <c r="I79" s="42"/>
      <c r="J79" s="42"/>
      <c r="K79" s="43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6"/>
      <c r="W79" s="46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2" x14ac:dyDescent="0.25">
      <c r="A80" s="41">
        <v>80</v>
      </c>
      <c r="B80" s="41">
        <v>10</v>
      </c>
      <c r="C80" s="41" t="s">
        <v>368</v>
      </c>
      <c r="D80" s="41" t="s">
        <v>370</v>
      </c>
      <c r="E80" s="41" t="str">
        <f>INDEX(owners!B:B,MATCH(C80,owners!D:D,0))</f>
        <v xml:space="preserve">AJAX TREESDOWN   </v>
      </c>
      <c r="F80" s="41" t="str">
        <f>INDEX(owners!B:B,MATCH(D80,owners!D:D,0))</f>
        <v>REAL MADRID ICULE UNITED</v>
      </c>
      <c r="G80" s="41" t="str">
        <f>INDEX(owners!C:C,MATCH(C80,owners!D:D,0))</f>
        <v xml:space="preserve">Jimmy     </v>
      </c>
      <c r="H80" s="41" t="str">
        <f>INDEX(owners!C:C,MATCH(D80,owners!D:D,0))</f>
        <v xml:space="preserve">Nig       </v>
      </c>
      <c r="I80" s="42"/>
      <c r="J80" s="42"/>
      <c r="K80" s="43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6"/>
      <c r="W80" s="46"/>
      <c r="X80" s="45"/>
      <c r="Y80" s="45"/>
      <c r="Z80" s="45"/>
      <c r="AA80" s="45"/>
      <c r="AB80" s="45"/>
      <c r="AC80" s="45"/>
      <c r="AD80" s="45"/>
      <c r="AE80" s="45"/>
      <c r="AF80" s="45"/>
    </row>
    <row r="81" spans="1:32" x14ac:dyDescent="0.25">
      <c r="A81" s="41">
        <v>81</v>
      </c>
      <c r="B81" s="41">
        <v>10</v>
      </c>
      <c r="C81" s="41" t="s">
        <v>382</v>
      </c>
      <c r="D81" s="41" t="s">
        <v>324</v>
      </c>
      <c r="E81" s="41" t="str">
        <f>INDEX(owners!B:B,MATCH(C81,owners!D:D,0))</f>
        <v>SAINT JOHN'S</v>
      </c>
      <c r="F81" s="41" t="str">
        <f>INDEX(owners!B:B,MATCH(D81,owners!D:D,0))</f>
        <v>SPORTING LESBIANS</v>
      </c>
      <c r="G81" s="41" t="str">
        <f>INDEX(owners!C:C,MATCH(C81,owners!D:D,0))</f>
        <v>John</v>
      </c>
      <c r="H81" s="41" t="str">
        <f>INDEX(owners!C:C,MATCH(D81,owners!D:D,0))</f>
        <v xml:space="preserve">Fid       </v>
      </c>
      <c r="I81" s="42"/>
      <c r="J81" s="42"/>
      <c r="K81" s="43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6"/>
      <c r="W81" s="46"/>
      <c r="X81" s="45"/>
      <c r="Y81" s="45"/>
      <c r="Z81" s="45"/>
      <c r="AA81" s="45"/>
      <c r="AB81" s="45"/>
      <c r="AC81" s="45"/>
      <c r="AD81" s="45"/>
      <c r="AE81" s="45"/>
      <c r="AF81" s="45"/>
    </row>
    <row r="82" spans="1:32" x14ac:dyDescent="0.25">
      <c r="A82" s="41">
        <v>82</v>
      </c>
      <c r="B82" s="41">
        <v>11</v>
      </c>
      <c r="C82" s="41" t="s">
        <v>376</v>
      </c>
      <c r="D82" s="41" t="s">
        <v>368</v>
      </c>
      <c r="E82" s="41" t="str">
        <f>INDEX(owners!B:B,MATCH(C82,owners!D:D,0))</f>
        <v>JEAN PIERRE'S TAP INS</v>
      </c>
      <c r="F82" s="41" t="str">
        <f>INDEX(owners!B:B,MATCH(D82,owners!D:D,0))</f>
        <v xml:space="preserve">AJAX TREESDOWN   </v>
      </c>
      <c r="G82" s="41" t="str">
        <f>INDEX(owners!C:C,MATCH(C82,owners!D:D,0))</f>
        <v xml:space="preserve">Murph     </v>
      </c>
      <c r="H82" s="41" t="str">
        <f>INDEX(owners!C:C,MATCH(D82,owners!D:D,0))</f>
        <v xml:space="preserve">Jimmy     </v>
      </c>
      <c r="I82" s="42"/>
      <c r="J82" s="42"/>
      <c r="K82" s="43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6"/>
      <c r="W82" s="46"/>
      <c r="X82" s="45"/>
      <c r="Y82" s="45"/>
      <c r="Z82" s="45"/>
      <c r="AA82" s="45"/>
      <c r="AB82" s="45"/>
      <c r="AC82" s="45"/>
      <c r="AD82" s="45"/>
      <c r="AE82" s="45"/>
      <c r="AF82" s="45"/>
    </row>
    <row r="83" spans="1:32" x14ac:dyDescent="0.25">
      <c r="A83" s="41">
        <v>83</v>
      </c>
      <c r="B83" s="41">
        <v>11</v>
      </c>
      <c r="C83" s="41" t="s">
        <v>369</v>
      </c>
      <c r="D83" s="41" t="s">
        <v>377</v>
      </c>
      <c r="E83" s="41" t="str">
        <f>INDEX(owners!B:B,MATCH(C83,owners!D:D,0))</f>
        <v>THE JORDI GOMEZ LOVE-IN</v>
      </c>
      <c r="F83" s="41" t="str">
        <f>INDEX(owners!B:B,MATCH(D83,owners!D:D,0))</f>
        <v>FORTUNA DUFFLECOAT</v>
      </c>
      <c r="G83" s="41" t="str">
        <f>INDEX(owners!C:C,MATCH(C83,owners!D:D,0))</f>
        <v xml:space="preserve">Griff     </v>
      </c>
      <c r="H83" s="41" t="str">
        <f>INDEX(owners!C:C,MATCH(D83,owners!D:D,0))</f>
        <v xml:space="preserve">Jonny     </v>
      </c>
      <c r="I83" s="42"/>
      <c r="J83" s="42"/>
      <c r="K83" s="43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6"/>
      <c r="W83" s="46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2" x14ac:dyDescent="0.25">
      <c r="A84" s="41">
        <v>84</v>
      </c>
      <c r="B84" s="41">
        <v>11</v>
      </c>
      <c r="C84" s="41" t="s">
        <v>375</v>
      </c>
      <c r="D84" s="41" t="s">
        <v>381</v>
      </c>
      <c r="E84" s="41" t="str">
        <f>INDEX(owners!B:B,MATCH(C84,owners!D:D,0))</f>
        <v>TOLLER BOYS 13</v>
      </c>
      <c r="F84" s="41" t="str">
        <f>INDEX(owners!B:B,MATCH(D84,owners!D:D,0))</f>
        <v>BREAST HOMAGE ALBION</v>
      </c>
      <c r="G84" s="41" t="str">
        <f>INDEX(owners!C:C,MATCH(C84,owners!D:D,0))</f>
        <v xml:space="preserve">Paul      </v>
      </c>
      <c r="H84" s="41" t="str">
        <f>INDEX(owners!C:C,MATCH(D84,owners!D:D,0))</f>
        <v>Cluke</v>
      </c>
      <c r="I84" s="42"/>
      <c r="J84" s="42"/>
      <c r="K84" s="43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6"/>
      <c r="W84" s="46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2" x14ac:dyDescent="0.25">
      <c r="A85" s="41">
        <v>85</v>
      </c>
      <c r="B85" s="41">
        <v>11</v>
      </c>
      <c r="C85" s="41" t="s">
        <v>378</v>
      </c>
      <c r="D85" s="41" t="s">
        <v>371</v>
      </c>
      <c r="E85" s="41" t="str">
        <f>INDEX(owners!B:B,MATCH(C85,owners!D:D,0))</f>
        <v xml:space="preserve">SPORTING ANATTYJACKET    </v>
      </c>
      <c r="F85" s="41" t="str">
        <f>INDEX(owners!B:B,MATCH(D85,owners!D:D,0))</f>
        <v>BRUSH IT, MUNCH, AND GAG BACK</v>
      </c>
      <c r="G85" s="41" t="str">
        <f>INDEX(owners!C:C,MATCH(C85,owners!D:D,0))</f>
        <v xml:space="preserve">Graham    </v>
      </c>
      <c r="H85" s="41" t="str">
        <f>INDEX(owners!C:C,MATCH(D85,owners!D:D,0))</f>
        <v xml:space="preserve">Brad      </v>
      </c>
      <c r="I85" s="42"/>
      <c r="J85" s="42"/>
      <c r="K85" s="43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6"/>
      <c r="W85" s="46"/>
      <c r="X85" s="45"/>
      <c r="Y85" s="45"/>
      <c r="Z85" s="45"/>
      <c r="AA85" s="45"/>
      <c r="AB85" s="45"/>
      <c r="AC85" s="45"/>
      <c r="AD85" s="45"/>
      <c r="AE85" s="45"/>
      <c r="AF85" s="45"/>
    </row>
    <row r="86" spans="1:32" x14ac:dyDescent="0.25">
      <c r="A86" s="41">
        <v>86</v>
      </c>
      <c r="B86" s="41">
        <v>11</v>
      </c>
      <c r="C86" s="41" t="s">
        <v>380</v>
      </c>
      <c r="D86" s="41" t="s">
        <v>379</v>
      </c>
      <c r="E86" s="41" t="str">
        <f>INDEX(owners!B:B,MATCH(C86,owners!D:D,0))</f>
        <v>EUXTON SOUTH END</v>
      </c>
      <c r="F86" s="41" t="str">
        <f>INDEX(owners!B:B,MATCH(D86,owners!D:D,0))</f>
        <v xml:space="preserve">CHICAGO SAUSAGE KINGS  </v>
      </c>
      <c r="G86" s="41" t="str">
        <f>INDEX(owners!C:C,MATCH(C86,owners!D:D,0))</f>
        <v xml:space="preserve">Antony    </v>
      </c>
      <c r="H86" s="41" t="str">
        <f>INDEX(owners!C:C,MATCH(D86,owners!D:D,0))</f>
        <v xml:space="preserve">Greeny    </v>
      </c>
      <c r="I86" s="42"/>
      <c r="J86" s="42"/>
      <c r="K86" s="43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6"/>
      <c r="W86" s="46"/>
      <c r="X86" s="45"/>
      <c r="Y86" s="45"/>
      <c r="Z86" s="45"/>
      <c r="AA86" s="45"/>
      <c r="AB86" s="45"/>
      <c r="AC86" s="45"/>
      <c r="AD86" s="45"/>
      <c r="AE86" s="45"/>
      <c r="AF86" s="45"/>
    </row>
    <row r="87" spans="1:32" x14ac:dyDescent="0.25">
      <c r="A87" s="41">
        <v>87</v>
      </c>
      <c r="B87" s="41">
        <v>11</v>
      </c>
      <c r="C87" s="41" t="s">
        <v>373</v>
      </c>
      <c r="D87" s="41" t="s">
        <v>374</v>
      </c>
      <c r="E87" s="41" t="str">
        <f>INDEX(owners!B:B,MATCH(C87,owners!D:D,0))</f>
        <v>MURDER ON ZIDANE'S FLOOR</v>
      </c>
      <c r="F87" s="41" t="str">
        <f>INDEX(owners!B:B,MATCH(D87,owners!D:D,0))</f>
        <v>LOCOMOTIVE LEIGHPZIG</v>
      </c>
      <c r="G87" s="41" t="str">
        <f>INDEX(owners!C:C,MATCH(C87,owners!D:D,0))</f>
        <v xml:space="preserve">Rob       </v>
      </c>
      <c r="H87" s="41" t="str">
        <f>INDEX(owners!C:C,MATCH(D87,owners!D:D,0))</f>
        <v xml:space="preserve">Mo        </v>
      </c>
      <c r="I87" s="42"/>
      <c r="J87" s="42"/>
      <c r="K87" s="43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6"/>
      <c r="W87" s="46"/>
      <c r="X87" s="45"/>
      <c r="Y87" s="45"/>
      <c r="Z87" s="45"/>
      <c r="AA87" s="45"/>
      <c r="AB87" s="45"/>
      <c r="AC87" s="45"/>
      <c r="AD87" s="45"/>
      <c r="AE87" s="45"/>
      <c r="AF87" s="45"/>
    </row>
    <row r="88" spans="1:32" x14ac:dyDescent="0.25">
      <c r="A88" s="41">
        <v>88</v>
      </c>
      <c r="B88" s="41">
        <v>11</v>
      </c>
      <c r="C88" s="41" t="s">
        <v>370</v>
      </c>
      <c r="D88" s="41" t="s">
        <v>382</v>
      </c>
      <c r="E88" s="41" t="str">
        <f>INDEX(owners!B:B,MATCH(C88,owners!D:D,0))</f>
        <v>REAL MADRID ICULE UNITED</v>
      </c>
      <c r="F88" s="41" t="str">
        <f>INDEX(owners!B:B,MATCH(D88,owners!D:D,0))</f>
        <v>SAINT JOHN'S</v>
      </c>
      <c r="G88" s="41" t="str">
        <f>INDEX(owners!C:C,MATCH(C88,owners!D:D,0))</f>
        <v xml:space="preserve">Nig       </v>
      </c>
      <c r="H88" s="41" t="str">
        <f>INDEX(owners!C:C,MATCH(D88,owners!D:D,0))</f>
        <v>John</v>
      </c>
      <c r="I88" s="42"/>
      <c r="J88" s="42"/>
      <c r="K88" s="43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6"/>
      <c r="W88" s="46"/>
      <c r="X88" s="45"/>
      <c r="Y88" s="45"/>
      <c r="Z88" s="45"/>
      <c r="AA88" s="45"/>
      <c r="AB88" s="45"/>
      <c r="AC88" s="45"/>
      <c r="AD88" s="45"/>
      <c r="AE88" s="45"/>
      <c r="AF88" s="45"/>
    </row>
    <row r="89" spans="1:32" x14ac:dyDescent="0.25">
      <c r="A89" s="41">
        <v>89</v>
      </c>
      <c r="B89" s="41">
        <v>11</v>
      </c>
      <c r="C89" s="41" t="s">
        <v>372</v>
      </c>
      <c r="D89" s="41" t="s">
        <v>324</v>
      </c>
      <c r="E89" s="41" t="str">
        <f>INDEX(owners!B:B,MATCH(C89,owners!D:D,0))</f>
        <v>MICKY QUINN'S SHIRT</v>
      </c>
      <c r="F89" s="41" t="str">
        <f>INDEX(owners!B:B,MATCH(D89,owners!D:D,0))</f>
        <v>SPORTING LESBIANS</v>
      </c>
      <c r="G89" s="41" t="str">
        <f>INDEX(owners!C:C,MATCH(C89,owners!D:D,0))</f>
        <v xml:space="preserve">Andy      </v>
      </c>
      <c r="H89" s="41" t="str">
        <f>INDEX(owners!C:C,MATCH(D89,owners!D:D,0))</f>
        <v xml:space="preserve">Fid       </v>
      </c>
      <c r="I89" s="42"/>
      <c r="J89" s="42"/>
      <c r="K89" s="43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6"/>
      <c r="W89" s="46"/>
      <c r="X89" s="45"/>
      <c r="Y89" s="45"/>
      <c r="Z89" s="45"/>
      <c r="AA89" s="45"/>
      <c r="AB89" s="45"/>
      <c r="AC89" s="45"/>
      <c r="AD89" s="45"/>
      <c r="AE89" s="45"/>
      <c r="AF89" s="45"/>
    </row>
    <row r="90" spans="1:32" x14ac:dyDescent="0.25">
      <c r="A90" s="41">
        <v>90</v>
      </c>
      <c r="B90" s="41">
        <v>12</v>
      </c>
      <c r="C90" s="41" t="s">
        <v>374</v>
      </c>
      <c r="D90" s="41" t="s">
        <v>372</v>
      </c>
      <c r="E90" s="41" t="str">
        <f>INDEX(owners!B:B,MATCH(C90,owners!D:D,0))</f>
        <v>LOCOMOTIVE LEIGHPZIG</v>
      </c>
      <c r="F90" s="41" t="str">
        <f>INDEX(owners!B:B,MATCH(D90,owners!D:D,0))</f>
        <v>MICKY QUINN'S SHIRT</v>
      </c>
      <c r="G90" s="41" t="str">
        <f>INDEX(owners!C:C,MATCH(C90,owners!D:D,0))</f>
        <v xml:space="preserve">Mo        </v>
      </c>
      <c r="H90" s="41" t="str">
        <f>INDEX(owners!C:C,MATCH(D90,owners!D:D,0))</f>
        <v xml:space="preserve">Andy      </v>
      </c>
      <c r="I90" s="42"/>
      <c r="J90" s="42"/>
      <c r="K90" s="43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6"/>
      <c r="W90" s="46"/>
      <c r="X90" s="45"/>
      <c r="Y90" s="45"/>
      <c r="Z90" s="45"/>
      <c r="AA90" s="45"/>
      <c r="AB90" s="45"/>
      <c r="AC90" s="45"/>
      <c r="AD90" s="45"/>
      <c r="AE90" s="45"/>
      <c r="AF90" s="45"/>
    </row>
    <row r="91" spans="1:32" x14ac:dyDescent="0.25">
      <c r="A91" s="41">
        <v>91</v>
      </c>
      <c r="B91" s="41">
        <v>12</v>
      </c>
      <c r="C91" s="41" t="s">
        <v>379</v>
      </c>
      <c r="D91" s="41" t="s">
        <v>373</v>
      </c>
      <c r="E91" s="41" t="str">
        <f>INDEX(owners!B:B,MATCH(C91,owners!D:D,0))</f>
        <v xml:space="preserve">CHICAGO SAUSAGE KINGS  </v>
      </c>
      <c r="F91" s="41" t="str">
        <f>INDEX(owners!B:B,MATCH(D91,owners!D:D,0))</f>
        <v>MURDER ON ZIDANE'S FLOOR</v>
      </c>
      <c r="G91" s="41" t="str">
        <f>INDEX(owners!C:C,MATCH(C91,owners!D:D,0))</f>
        <v xml:space="preserve">Greeny    </v>
      </c>
      <c r="H91" s="41" t="str">
        <f>INDEX(owners!C:C,MATCH(D91,owners!D:D,0))</f>
        <v xml:space="preserve">Rob       </v>
      </c>
      <c r="I91" s="42"/>
      <c r="J91" s="42"/>
      <c r="K91" s="43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6"/>
      <c r="W91" s="46"/>
      <c r="X91" s="45"/>
      <c r="Y91" s="45"/>
      <c r="Z91" s="45"/>
      <c r="AA91" s="45"/>
      <c r="AB91" s="45"/>
      <c r="AC91" s="45"/>
      <c r="AD91" s="45"/>
      <c r="AE91" s="45"/>
      <c r="AF91" s="45"/>
    </row>
    <row r="92" spans="1:32" x14ac:dyDescent="0.25">
      <c r="A92" s="41">
        <v>92</v>
      </c>
      <c r="B92" s="41">
        <v>12</v>
      </c>
      <c r="C92" s="41" t="s">
        <v>371</v>
      </c>
      <c r="D92" s="41" t="s">
        <v>380</v>
      </c>
      <c r="E92" s="41" t="str">
        <f>INDEX(owners!B:B,MATCH(C92,owners!D:D,0))</f>
        <v>BRUSH IT, MUNCH, AND GAG BACK</v>
      </c>
      <c r="F92" s="41" t="str">
        <f>INDEX(owners!B:B,MATCH(D92,owners!D:D,0))</f>
        <v>EUXTON SOUTH END</v>
      </c>
      <c r="G92" s="41" t="str">
        <f>INDEX(owners!C:C,MATCH(C92,owners!D:D,0))</f>
        <v xml:space="preserve">Brad      </v>
      </c>
      <c r="H92" s="41" t="str">
        <f>INDEX(owners!C:C,MATCH(D92,owners!D:D,0))</f>
        <v xml:space="preserve">Antony    </v>
      </c>
      <c r="I92" s="42"/>
      <c r="J92" s="42"/>
      <c r="K92" s="43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6"/>
      <c r="W92" s="46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2" x14ac:dyDescent="0.25">
      <c r="A93" s="41">
        <v>93</v>
      </c>
      <c r="B93" s="41">
        <v>12</v>
      </c>
      <c r="C93" s="41" t="s">
        <v>381</v>
      </c>
      <c r="D93" s="41" t="s">
        <v>378</v>
      </c>
      <c r="E93" s="41" t="str">
        <f>INDEX(owners!B:B,MATCH(C93,owners!D:D,0))</f>
        <v>BREAST HOMAGE ALBION</v>
      </c>
      <c r="F93" s="41" t="str">
        <f>INDEX(owners!B:B,MATCH(D93,owners!D:D,0))</f>
        <v xml:space="preserve">SPORTING ANATTYJACKET    </v>
      </c>
      <c r="G93" s="41" t="str">
        <f>INDEX(owners!C:C,MATCH(C93,owners!D:D,0))</f>
        <v>Cluke</v>
      </c>
      <c r="H93" s="41" t="str">
        <f>INDEX(owners!C:C,MATCH(D93,owners!D:D,0))</f>
        <v xml:space="preserve">Graham    </v>
      </c>
      <c r="I93" s="42"/>
      <c r="J93" s="42"/>
      <c r="K93" s="43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6"/>
      <c r="W93" s="46"/>
      <c r="X93" s="45"/>
      <c r="Y93" s="45"/>
      <c r="Z93" s="45"/>
      <c r="AA93" s="45"/>
      <c r="AB93" s="45"/>
      <c r="AC93" s="45"/>
      <c r="AD93" s="45"/>
      <c r="AE93" s="45"/>
      <c r="AF93" s="45"/>
    </row>
    <row r="94" spans="1:32" x14ac:dyDescent="0.25">
      <c r="A94" s="41">
        <v>94</v>
      </c>
      <c r="B94" s="41">
        <v>12</v>
      </c>
      <c r="C94" s="41" t="s">
        <v>377</v>
      </c>
      <c r="D94" s="41" t="s">
        <v>375</v>
      </c>
      <c r="E94" s="41" t="str">
        <f>INDEX(owners!B:B,MATCH(C94,owners!D:D,0))</f>
        <v>FORTUNA DUFFLECOAT</v>
      </c>
      <c r="F94" s="41" t="str">
        <f>INDEX(owners!B:B,MATCH(D94,owners!D:D,0))</f>
        <v>TOLLER BOYS 13</v>
      </c>
      <c r="G94" s="41" t="str">
        <f>INDEX(owners!C:C,MATCH(C94,owners!D:D,0))</f>
        <v xml:space="preserve">Jonny     </v>
      </c>
      <c r="H94" s="41" t="str">
        <f>INDEX(owners!C:C,MATCH(D94,owners!D:D,0))</f>
        <v xml:space="preserve">Paul      </v>
      </c>
      <c r="I94" s="42"/>
      <c r="J94" s="42"/>
      <c r="K94" s="43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6"/>
      <c r="W94" s="46"/>
      <c r="X94" s="45"/>
      <c r="Y94" s="45"/>
      <c r="Z94" s="45"/>
      <c r="AA94" s="45"/>
      <c r="AB94" s="45"/>
      <c r="AC94" s="45"/>
      <c r="AD94" s="45"/>
      <c r="AE94" s="45"/>
      <c r="AF94" s="45"/>
    </row>
    <row r="95" spans="1:32" x14ac:dyDescent="0.25">
      <c r="A95" s="41">
        <v>95</v>
      </c>
      <c r="B95" s="41">
        <v>12</v>
      </c>
      <c r="C95" s="41" t="s">
        <v>368</v>
      </c>
      <c r="D95" s="41" t="s">
        <v>369</v>
      </c>
      <c r="E95" s="41" t="str">
        <f>INDEX(owners!B:B,MATCH(C95,owners!D:D,0))</f>
        <v xml:space="preserve">AJAX TREESDOWN   </v>
      </c>
      <c r="F95" s="41" t="str">
        <f>INDEX(owners!B:B,MATCH(D95,owners!D:D,0))</f>
        <v>THE JORDI GOMEZ LOVE-IN</v>
      </c>
      <c r="G95" s="41" t="str">
        <f>INDEX(owners!C:C,MATCH(C95,owners!D:D,0))</f>
        <v xml:space="preserve">Jimmy     </v>
      </c>
      <c r="H95" s="41" t="str">
        <f>INDEX(owners!C:C,MATCH(D95,owners!D:D,0))</f>
        <v xml:space="preserve">Griff     </v>
      </c>
      <c r="I95" s="42"/>
      <c r="J95" s="42"/>
      <c r="K95" s="43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6"/>
      <c r="W95" s="46"/>
      <c r="X95" s="45"/>
      <c r="Y95" s="45"/>
      <c r="Z95" s="45"/>
      <c r="AA95" s="45"/>
      <c r="AB95" s="45"/>
      <c r="AC95" s="45"/>
      <c r="AD95" s="45"/>
      <c r="AE95" s="45"/>
      <c r="AF95" s="45"/>
    </row>
    <row r="96" spans="1:32" x14ac:dyDescent="0.25">
      <c r="A96" s="41">
        <v>96</v>
      </c>
      <c r="B96" s="41">
        <v>12</v>
      </c>
      <c r="C96" s="41" t="s">
        <v>382</v>
      </c>
      <c r="D96" s="41" t="s">
        <v>376</v>
      </c>
      <c r="E96" s="41" t="str">
        <f>INDEX(owners!B:B,MATCH(C96,owners!D:D,0))</f>
        <v>SAINT JOHN'S</v>
      </c>
      <c r="F96" s="41" t="str">
        <f>INDEX(owners!B:B,MATCH(D96,owners!D:D,0))</f>
        <v>JEAN PIERRE'S TAP INS</v>
      </c>
      <c r="G96" s="41" t="str">
        <f>INDEX(owners!C:C,MATCH(C96,owners!D:D,0))</f>
        <v>John</v>
      </c>
      <c r="H96" s="41" t="str">
        <f>INDEX(owners!C:C,MATCH(D96,owners!D:D,0))</f>
        <v xml:space="preserve">Murph     </v>
      </c>
      <c r="I96" s="42"/>
      <c r="J96" s="42"/>
      <c r="K96" s="43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6"/>
      <c r="W96" s="46"/>
      <c r="X96" s="45"/>
      <c r="Y96" s="45"/>
      <c r="Z96" s="45"/>
      <c r="AA96" s="45"/>
      <c r="AB96" s="45"/>
      <c r="AC96" s="45"/>
      <c r="AD96" s="45"/>
      <c r="AE96" s="45"/>
      <c r="AF96" s="45"/>
    </row>
    <row r="97" spans="1:32" x14ac:dyDescent="0.25">
      <c r="A97" s="41">
        <v>97</v>
      </c>
      <c r="B97" s="41">
        <v>12</v>
      </c>
      <c r="C97" s="41" t="s">
        <v>324</v>
      </c>
      <c r="D97" s="41" t="s">
        <v>370</v>
      </c>
      <c r="E97" s="41" t="str">
        <f>INDEX(owners!B:B,MATCH(C97,owners!D:D,0))</f>
        <v>SPORTING LESBIANS</v>
      </c>
      <c r="F97" s="41" t="str">
        <f>INDEX(owners!B:B,MATCH(D97,owners!D:D,0))</f>
        <v>REAL MADRID ICULE UNITED</v>
      </c>
      <c r="G97" s="41" t="str">
        <f>INDEX(owners!C:C,MATCH(C97,owners!D:D,0))</f>
        <v xml:space="preserve">Fid       </v>
      </c>
      <c r="H97" s="41" t="str">
        <f>INDEX(owners!C:C,MATCH(D97,owners!D:D,0))</f>
        <v xml:space="preserve">Nig       </v>
      </c>
      <c r="I97" s="42"/>
      <c r="J97" s="42"/>
      <c r="K97" s="43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6"/>
      <c r="W97" s="46"/>
      <c r="X97" s="45"/>
      <c r="Y97" s="45"/>
      <c r="Z97" s="45"/>
      <c r="AA97" s="45"/>
      <c r="AB97" s="45"/>
      <c r="AC97" s="45"/>
      <c r="AD97" s="45"/>
      <c r="AE97" s="45"/>
      <c r="AF97" s="45"/>
    </row>
    <row r="98" spans="1:32" x14ac:dyDescent="0.25">
      <c r="A98" s="41">
        <v>98</v>
      </c>
      <c r="B98" s="41">
        <v>13</v>
      </c>
      <c r="C98" s="41" t="s">
        <v>376</v>
      </c>
      <c r="D98" s="41" t="s">
        <v>324</v>
      </c>
      <c r="E98" s="41" t="str">
        <f>INDEX(owners!B:B,MATCH(C98,owners!D:D,0))</f>
        <v>JEAN PIERRE'S TAP INS</v>
      </c>
      <c r="F98" s="41" t="str">
        <f>INDEX(owners!B:B,MATCH(D98,owners!D:D,0))</f>
        <v>SPORTING LESBIANS</v>
      </c>
      <c r="G98" s="41" t="str">
        <f>INDEX(owners!C:C,MATCH(C98,owners!D:D,0))</f>
        <v xml:space="preserve">Murph     </v>
      </c>
      <c r="H98" s="41" t="str">
        <f>INDEX(owners!C:C,MATCH(D98,owners!D:D,0))</f>
        <v xml:space="preserve">Fid       </v>
      </c>
      <c r="I98" s="42"/>
      <c r="J98" s="42"/>
      <c r="K98" s="43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6"/>
      <c r="W98" s="46"/>
      <c r="X98" s="45"/>
      <c r="Y98" s="45"/>
      <c r="Z98" s="45"/>
      <c r="AA98" s="45"/>
      <c r="AB98" s="45"/>
      <c r="AC98" s="45"/>
      <c r="AD98" s="45"/>
      <c r="AE98" s="45"/>
      <c r="AF98" s="45"/>
    </row>
    <row r="99" spans="1:32" x14ac:dyDescent="0.25">
      <c r="A99" s="41">
        <v>99</v>
      </c>
      <c r="B99" s="41">
        <v>13</v>
      </c>
      <c r="C99" s="41" t="s">
        <v>369</v>
      </c>
      <c r="D99" s="41" t="s">
        <v>382</v>
      </c>
      <c r="E99" s="41" t="str">
        <f>INDEX(owners!B:B,MATCH(C99,owners!D:D,0))</f>
        <v>THE JORDI GOMEZ LOVE-IN</v>
      </c>
      <c r="F99" s="41" t="str">
        <f>INDEX(owners!B:B,MATCH(D99,owners!D:D,0))</f>
        <v>SAINT JOHN'S</v>
      </c>
      <c r="G99" s="41" t="str">
        <f>INDEX(owners!C:C,MATCH(C99,owners!D:D,0))</f>
        <v xml:space="preserve">Griff     </v>
      </c>
      <c r="H99" s="41" t="str">
        <f>INDEX(owners!C:C,MATCH(D99,owners!D:D,0))</f>
        <v>John</v>
      </c>
      <c r="I99" s="42"/>
      <c r="J99" s="42"/>
      <c r="K99" s="43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6"/>
      <c r="W99" s="46"/>
      <c r="X99" s="45"/>
      <c r="Y99" s="45"/>
      <c r="Z99" s="45"/>
      <c r="AA99" s="45"/>
      <c r="AB99" s="45"/>
      <c r="AC99" s="45"/>
      <c r="AD99" s="45"/>
      <c r="AE99" s="45"/>
      <c r="AF99" s="45"/>
    </row>
    <row r="100" spans="1:32" x14ac:dyDescent="0.25">
      <c r="A100" s="41">
        <v>100</v>
      </c>
      <c r="B100" s="41">
        <v>13</v>
      </c>
      <c r="C100" s="41" t="s">
        <v>375</v>
      </c>
      <c r="D100" s="41" t="s">
        <v>368</v>
      </c>
      <c r="E100" s="41" t="str">
        <f>INDEX(owners!B:B,MATCH(C100,owners!D:D,0))</f>
        <v>TOLLER BOYS 13</v>
      </c>
      <c r="F100" s="41" t="str">
        <f>INDEX(owners!B:B,MATCH(D100,owners!D:D,0))</f>
        <v xml:space="preserve">AJAX TREESDOWN   </v>
      </c>
      <c r="G100" s="41" t="str">
        <f>INDEX(owners!C:C,MATCH(C100,owners!D:D,0))</f>
        <v xml:space="preserve">Paul      </v>
      </c>
      <c r="H100" s="41" t="str">
        <f>INDEX(owners!C:C,MATCH(D100,owners!D:D,0))</f>
        <v xml:space="preserve">Jimmy     </v>
      </c>
      <c r="I100" s="42"/>
      <c r="J100" s="42"/>
      <c r="K100" s="43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6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1:32" x14ac:dyDescent="0.25">
      <c r="A101" s="41">
        <v>101</v>
      </c>
      <c r="B101" s="41">
        <v>13</v>
      </c>
      <c r="C101" s="41" t="s">
        <v>378</v>
      </c>
      <c r="D101" s="41" t="s">
        <v>377</v>
      </c>
      <c r="E101" s="41" t="str">
        <f>INDEX(owners!B:B,MATCH(C101,owners!D:D,0))</f>
        <v xml:space="preserve">SPORTING ANATTYJACKET    </v>
      </c>
      <c r="F101" s="41" t="str">
        <f>INDEX(owners!B:B,MATCH(D101,owners!D:D,0))</f>
        <v>FORTUNA DUFFLECOAT</v>
      </c>
      <c r="G101" s="41" t="str">
        <f>INDEX(owners!C:C,MATCH(C101,owners!D:D,0))</f>
        <v xml:space="preserve">Graham    </v>
      </c>
      <c r="H101" s="41" t="str">
        <f>INDEX(owners!C:C,MATCH(D101,owners!D:D,0))</f>
        <v xml:space="preserve">Jonny     </v>
      </c>
      <c r="I101" s="42"/>
      <c r="J101" s="42"/>
      <c r="K101" s="43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6"/>
      <c r="W101" s="46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2" x14ac:dyDescent="0.25">
      <c r="A102" s="41">
        <v>102</v>
      </c>
      <c r="B102" s="41">
        <v>13</v>
      </c>
      <c r="C102" s="41" t="s">
        <v>380</v>
      </c>
      <c r="D102" s="41" t="s">
        <v>381</v>
      </c>
      <c r="E102" s="41" t="str">
        <f>INDEX(owners!B:B,MATCH(C102,owners!D:D,0))</f>
        <v>EUXTON SOUTH END</v>
      </c>
      <c r="F102" s="41" t="str">
        <f>INDEX(owners!B:B,MATCH(D102,owners!D:D,0))</f>
        <v>BREAST HOMAGE ALBION</v>
      </c>
      <c r="G102" s="41" t="str">
        <f>INDEX(owners!C:C,MATCH(C102,owners!D:D,0))</f>
        <v xml:space="preserve">Antony    </v>
      </c>
      <c r="H102" s="41" t="str">
        <f>INDEX(owners!C:C,MATCH(D102,owners!D:D,0))</f>
        <v>Cluke</v>
      </c>
      <c r="I102" s="42"/>
      <c r="J102" s="42"/>
      <c r="K102" s="43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6"/>
      <c r="W102" s="46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1:32" x14ac:dyDescent="0.25">
      <c r="A103" s="41">
        <v>103</v>
      </c>
      <c r="B103" s="41">
        <v>13</v>
      </c>
      <c r="C103" s="41" t="s">
        <v>373</v>
      </c>
      <c r="D103" s="41" t="s">
        <v>371</v>
      </c>
      <c r="E103" s="41" t="str">
        <f>INDEX(owners!B:B,MATCH(C103,owners!D:D,0))</f>
        <v>MURDER ON ZIDANE'S FLOOR</v>
      </c>
      <c r="F103" s="41" t="str">
        <f>INDEX(owners!B:B,MATCH(D103,owners!D:D,0))</f>
        <v>BRUSH IT, MUNCH, AND GAG BACK</v>
      </c>
      <c r="G103" s="41" t="str">
        <f>INDEX(owners!C:C,MATCH(C103,owners!D:D,0))</f>
        <v xml:space="preserve">Rob       </v>
      </c>
      <c r="H103" s="41" t="str">
        <f>INDEX(owners!C:C,MATCH(D103,owners!D:D,0))</f>
        <v xml:space="preserve">Brad      </v>
      </c>
      <c r="I103" s="42"/>
      <c r="J103" s="42"/>
      <c r="K103" s="43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6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1:32" x14ac:dyDescent="0.25">
      <c r="A104" s="41">
        <v>104</v>
      </c>
      <c r="B104" s="41">
        <v>13</v>
      </c>
      <c r="C104" s="41" t="s">
        <v>374</v>
      </c>
      <c r="D104" s="41" t="s">
        <v>379</v>
      </c>
      <c r="E104" s="41" t="str">
        <f>INDEX(owners!B:B,MATCH(C104,owners!D:D,0))</f>
        <v>LOCOMOTIVE LEIGHPZIG</v>
      </c>
      <c r="F104" s="41" t="str">
        <f>INDEX(owners!B:B,MATCH(D104,owners!D:D,0))</f>
        <v xml:space="preserve">CHICAGO SAUSAGE KINGS  </v>
      </c>
      <c r="G104" s="41" t="str">
        <f>INDEX(owners!C:C,MATCH(C104,owners!D:D,0))</f>
        <v xml:space="preserve">Mo        </v>
      </c>
      <c r="H104" s="41" t="str">
        <f>INDEX(owners!C:C,MATCH(D104,owners!D:D,0))</f>
        <v xml:space="preserve">Greeny    </v>
      </c>
      <c r="I104" s="42"/>
      <c r="J104" s="42"/>
      <c r="K104" s="43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6"/>
      <c r="W104" s="46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1:32" x14ac:dyDescent="0.25">
      <c r="A105" s="41">
        <v>105</v>
      </c>
      <c r="B105" s="41">
        <v>13</v>
      </c>
      <c r="C105" s="41" t="s">
        <v>372</v>
      </c>
      <c r="D105" s="41" t="s">
        <v>370</v>
      </c>
      <c r="E105" s="41" t="str">
        <f>INDEX(owners!B:B,MATCH(C105,owners!D:D,0))</f>
        <v>MICKY QUINN'S SHIRT</v>
      </c>
      <c r="F105" s="41" t="str">
        <f>INDEX(owners!B:B,MATCH(D105,owners!D:D,0))</f>
        <v>REAL MADRID ICULE UNITED</v>
      </c>
      <c r="G105" s="41" t="str">
        <f>INDEX(owners!C:C,MATCH(C105,owners!D:D,0))</f>
        <v xml:space="preserve">Andy      </v>
      </c>
      <c r="H105" s="41" t="str">
        <f>INDEX(owners!C:C,MATCH(D105,owners!D:D,0))</f>
        <v xml:space="preserve">Nig       </v>
      </c>
      <c r="I105" s="42"/>
      <c r="J105" s="42"/>
      <c r="K105" s="43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6"/>
      <c r="W105" s="46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1:32" x14ac:dyDescent="0.25">
      <c r="A106" s="41">
        <v>106</v>
      </c>
      <c r="B106" s="41">
        <v>14</v>
      </c>
      <c r="C106" s="41" t="s">
        <v>379</v>
      </c>
      <c r="D106" s="41" t="s">
        <v>372</v>
      </c>
      <c r="E106" s="41" t="str">
        <f>INDEX(owners!B:B,MATCH(C106,owners!D:D,0))</f>
        <v xml:space="preserve">CHICAGO SAUSAGE KINGS  </v>
      </c>
      <c r="F106" s="41" t="str">
        <f>INDEX(owners!B:B,MATCH(D106,owners!D:D,0))</f>
        <v>MICKY QUINN'S SHIRT</v>
      </c>
      <c r="G106" s="41" t="str">
        <f>INDEX(owners!C:C,MATCH(C106,owners!D:D,0))</f>
        <v xml:space="preserve">Greeny    </v>
      </c>
      <c r="H106" s="41" t="str">
        <f>INDEX(owners!C:C,MATCH(D106,owners!D:D,0))</f>
        <v xml:space="preserve">Andy      </v>
      </c>
      <c r="I106" s="42"/>
      <c r="J106" s="42"/>
      <c r="K106" s="43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6"/>
      <c r="W106" s="46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1:32" x14ac:dyDescent="0.25">
      <c r="A107" s="41">
        <v>107</v>
      </c>
      <c r="B107" s="41">
        <v>14</v>
      </c>
      <c r="C107" s="41" t="s">
        <v>371</v>
      </c>
      <c r="D107" s="41" t="s">
        <v>374</v>
      </c>
      <c r="E107" s="41" t="str">
        <f>INDEX(owners!B:B,MATCH(C107,owners!D:D,0))</f>
        <v>BRUSH IT, MUNCH, AND GAG BACK</v>
      </c>
      <c r="F107" s="41" t="str">
        <f>INDEX(owners!B:B,MATCH(D107,owners!D:D,0))</f>
        <v>LOCOMOTIVE LEIGHPZIG</v>
      </c>
      <c r="G107" s="41" t="str">
        <f>INDEX(owners!C:C,MATCH(C107,owners!D:D,0))</f>
        <v xml:space="preserve">Brad      </v>
      </c>
      <c r="H107" s="41" t="str">
        <f>INDEX(owners!C:C,MATCH(D107,owners!D:D,0))</f>
        <v xml:space="preserve">Mo        </v>
      </c>
      <c r="I107" s="42"/>
      <c r="J107" s="42"/>
      <c r="K107" s="43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6"/>
      <c r="W107" s="46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1:32" x14ac:dyDescent="0.25">
      <c r="A108" s="41">
        <v>108</v>
      </c>
      <c r="B108" s="41">
        <v>14</v>
      </c>
      <c r="C108" s="41" t="s">
        <v>381</v>
      </c>
      <c r="D108" s="41" t="s">
        <v>373</v>
      </c>
      <c r="E108" s="41" t="str">
        <f>INDEX(owners!B:B,MATCH(C108,owners!D:D,0))</f>
        <v>BREAST HOMAGE ALBION</v>
      </c>
      <c r="F108" s="41" t="str">
        <f>INDEX(owners!B:B,MATCH(D108,owners!D:D,0))</f>
        <v>MURDER ON ZIDANE'S FLOOR</v>
      </c>
      <c r="G108" s="41" t="str">
        <f>INDEX(owners!C:C,MATCH(C108,owners!D:D,0))</f>
        <v>Cluke</v>
      </c>
      <c r="H108" s="41" t="str">
        <f>INDEX(owners!C:C,MATCH(D108,owners!D:D,0))</f>
        <v xml:space="preserve">Rob       </v>
      </c>
      <c r="I108" s="42"/>
      <c r="J108" s="42"/>
      <c r="K108" s="43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6"/>
      <c r="W108" s="46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1:32" x14ac:dyDescent="0.25">
      <c r="A109" s="41">
        <v>109</v>
      </c>
      <c r="B109" s="41">
        <v>14</v>
      </c>
      <c r="C109" s="41" t="s">
        <v>377</v>
      </c>
      <c r="D109" s="41" t="s">
        <v>380</v>
      </c>
      <c r="E109" s="41" t="str">
        <f>INDEX(owners!B:B,MATCH(C109,owners!D:D,0))</f>
        <v>FORTUNA DUFFLECOAT</v>
      </c>
      <c r="F109" s="41" t="str">
        <f>INDEX(owners!B:B,MATCH(D109,owners!D:D,0))</f>
        <v>EUXTON SOUTH END</v>
      </c>
      <c r="G109" s="41" t="str">
        <f>INDEX(owners!C:C,MATCH(C109,owners!D:D,0))</f>
        <v xml:space="preserve">Jonny     </v>
      </c>
      <c r="H109" s="41" t="str">
        <f>INDEX(owners!C:C,MATCH(D109,owners!D:D,0))</f>
        <v xml:space="preserve">Antony    </v>
      </c>
      <c r="I109" s="42"/>
      <c r="J109" s="42"/>
      <c r="K109" s="43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6"/>
      <c r="W109" s="46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1:32" x14ac:dyDescent="0.25">
      <c r="A110" s="41">
        <v>110</v>
      </c>
      <c r="B110" s="41">
        <v>14</v>
      </c>
      <c r="C110" s="41" t="s">
        <v>368</v>
      </c>
      <c r="D110" s="41" t="s">
        <v>378</v>
      </c>
      <c r="E110" s="41" t="str">
        <f>INDEX(owners!B:B,MATCH(C110,owners!D:D,0))</f>
        <v xml:space="preserve">AJAX TREESDOWN   </v>
      </c>
      <c r="F110" s="41" t="str">
        <f>INDEX(owners!B:B,MATCH(D110,owners!D:D,0))</f>
        <v xml:space="preserve">SPORTING ANATTYJACKET    </v>
      </c>
      <c r="G110" s="41" t="str">
        <f>INDEX(owners!C:C,MATCH(C110,owners!D:D,0))</f>
        <v xml:space="preserve">Jimmy     </v>
      </c>
      <c r="H110" s="41" t="str">
        <f>INDEX(owners!C:C,MATCH(D110,owners!D:D,0))</f>
        <v xml:space="preserve">Graham    </v>
      </c>
      <c r="I110" s="42"/>
      <c r="J110" s="42"/>
      <c r="K110" s="43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6"/>
      <c r="W110" s="46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1:32" x14ac:dyDescent="0.25">
      <c r="A111" s="41">
        <v>111</v>
      </c>
      <c r="B111" s="41">
        <v>14</v>
      </c>
      <c r="C111" s="41" t="s">
        <v>382</v>
      </c>
      <c r="D111" s="41" t="s">
        <v>375</v>
      </c>
      <c r="E111" s="41" t="str">
        <f>INDEX(owners!B:B,MATCH(C111,owners!D:D,0))</f>
        <v>SAINT JOHN'S</v>
      </c>
      <c r="F111" s="41" t="str">
        <f>INDEX(owners!B:B,MATCH(D111,owners!D:D,0))</f>
        <v>TOLLER BOYS 13</v>
      </c>
      <c r="G111" s="41" t="str">
        <f>INDEX(owners!C:C,MATCH(C111,owners!D:D,0))</f>
        <v>John</v>
      </c>
      <c r="H111" s="41" t="str">
        <f>INDEX(owners!C:C,MATCH(D111,owners!D:D,0))</f>
        <v xml:space="preserve">Paul      </v>
      </c>
      <c r="I111" s="42"/>
      <c r="J111" s="42"/>
      <c r="K111" s="43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6"/>
      <c r="W111" s="46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1:32" x14ac:dyDescent="0.25">
      <c r="A112" s="41">
        <v>112</v>
      </c>
      <c r="B112" s="41">
        <v>14</v>
      </c>
      <c r="C112" s="41" t="s">
        <v>324</v>
      </c>
      <c r="D112" s="41" t="s">
        <v>369</v>
      </c>
      <c r="E112" s="41" t="str">
        <f>INDEX(owners!B:B,MATCH(C112,owners!D:D,0))</f>
        <v>SPORTING LESBIANS</v>
      </c>
      <c r="F112" s="41" t="str">
        <f>INDEX(owners!B:B,MATCH(D112,owners!D:D,0))</f>
        <v>THE JORDI GOMEZ LOVE-IN</v>
      </c>
      <c r="G112" s="41" t="str">
        <f>INDEX(owners!C:C,MATCH(C112,owners!D:D,0))</f>
        <v xml:space="preserve">Fid       </v>
      </c>
      <c r="H112" s="41" t="str">
        <f>INDEX(owners!C:C,MATCH(D112,owners!D:D,0))</f>
        <v xml:space="preserve">Griff     </v>
      </c>
      <c r="I112" s="42"/>
      <c r="J112" s="42"/>
      <c r="K112" s="43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6"/>
      <c r="W112" s="46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1:32" x14ac:dyDescent="0.25">
      <c r="A113" s="41">
        <v>113</v>
      </c>
      <c r="B113" s="41">
        <v>14</v>
      </c>
      <c r="C113" s="41" t="s">
        <v>370</v>
      </c>
      <c r="D113" s="41" t="s">
        <v>376</v>
      </c>
      <c r="E113" s="41" t="str">
        <f>INDEX(owners!B:B,MATCH(C113,owners!D:D,0))</f>
        <v>REAL MADRID ICULE UNITED</v>
      </c>
      <c r="F113" s="41" t="str">
        <f>INDEX(owners!B:B,MATCH(D113,owners!D:D,0))</f>
        <v>JEAN PIERRE'S TAP INS</v>
      </c>
      <c r="G113" s="41" t="str">
        <f>INDEX(owners!C:C,MATCH(C113,owners!D:D,0))</f>
        <v xml:space="preserve">Nig       </v>
      </c>
      <c r="H113" s="41" t="str">
        <f>INDEX(owners!C:C,MATCH(D113,owners!D:D,0))</f>
        <v xml:space="preserve">Murph     </v>
      </c>
      <c r="I113" s="42"/>
      <c r="J113" s="42"/>
      <c r="K113" s="43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6"/>
      <c r="W113" s="46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1:32" x14ac:dyDescent="0.25">
      <c r="A114" s="41">
        <v>114</v>
      </c>
      <c r="B114" s="41">
        <v>15</v>
      </c>
      <c r="C114" s="41" t="s">
        <v>376</v>
      </c>
      <c r="D114" s="41" t="s">
        <v>372</v>
      </c>
      <c r="E114" s="41" t="str">
        <f>INDEX(owners!B:B,MATCH(C114,owners!D:D,0))</f>
        <v>JEAN PIERRE'S TAP INS</v>
      </c>
      <c r="F114" s="41" t="str">
        <f>INDEX(owners!B:B,MATCH(D114,owners!D:D,0))</f>
        <v>MICKY QUINN'S SHIRT</v>
      </c>
      <c r="G114" s="41" t="str">
        <f>INDEX(owners!C:C,MATCH(C114,owners!D:D,0))</f>
        <v xml:space="preserve">Murph     </v>
      </c>
      <c r="H114" s="41" t="str">
        <f>INDEX(owners!C:C,MATCH(D114,owners!D:D,0))</f>
        <v xml:space="preserve">Andy      </v>
      </c>
      <c r="I114" s="42"/>
      <c r="J114" s="42"/>
      <c r="K114" s="43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6"/>
      <c r="W114" s="46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1:32" x14ac:dyDescent="0.25">
      <c r="A115" s="41">
        <v>115</v>
      </c>
      <c r="B115" s="41">
        <v>15</v>
      </c>
      <c r="C115" s="41" t="s">
        <v>369</v>
      </c>
      <c r="D115" s="41" t="s">
        <v>370</v>
      </c>
      <c r="E115" s="41" t="str">
        <f>INDEX(owners!B:B,MATCH(C115,owners!D:D,0))</f>
        <v>THE JORDI GOMEZ LOVE-IN</v>
      </c>
      <c r="F115" s="41" t="str">
        <f>INDEX(owners!B:B,MATCH(D115,owners!D:D,0))</f>
        <v>REAL MADRID ICULE UNITED</v>
      </c>
      <c r="G115" s="41" t="str">
        <f>INDEX(owners!C:C,MATCH(C115,owners!D:D,0))</f>
        <v xml:space="preserve">Griff     </v>
      </c>
      <c r="H115" s="41" t="str">
        <f>INDEX(owners!C:C,MATCH(D115,owners!D:D,0))</f>
        <v xml:space="preserve">Nig       </v>
      </c>
      <c r="I115" s="42"/>
      <c r="J115" s="42"/>
      <c r="K115" s="43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6"/>
      <c r="W115" s="46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1:32" x14ac:dyDescent="0.25">
      <c r="A116" s="41">
        <v>116</v>
      </c>
      <c r="B116" s="41">
        <v>15</v>
      </c>
      <c r="C116" s="41" t="s">
        <v>375</v>
      </c>
      <c r="D116" s="41" t="s">
        <v>324</v>
      </c>
      <c r="E116" s="41" t="str">
        <f>INDEX(owners!B:B,MATCH(C116,owners!D:D,0))</f>
        <v>TOLLER BOYS 13</v>
      </c>
      <c r="F116" s="41" t="str">
        <f>INDEX(owners!B:B,MATCH(D116,owners!D:D,0))</f>
        <v>SPORTING LESBIANS</v>
      </c>
      <c r="G116" s="41" t="str">
        <f>INDEX(owners!C:C,MATCH(C116,owners!D:D,0))</f>
        <v xml:space="preserve">Paul      </v>
      </c>
      <c r="H116" s="41" t="str">
        <f>INDEX(owners!C:C,MATCH(D116,owners!D:D,0))</f>
        <v xml:space="preserve">Fid       </v>
      </c>
      <c r="I116" s="42"/>
      <c r="J116" s="42"/>
      <c r="K116" s="43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6"/>
      <c r="W116" s="46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1:32" x14ac:dyDescent="0.25">
      <c r="A117" s="41">
        <v>117</v>
      </c>
      <c r="B117" s="41">
        <v>15</v>
      </c>
      <c r="C117" s="41" t="s">
        <v>378</v>
      </c>
      <c r="D117" s="41" t="s">
        <v>382</v>
      </c>
      <c r="E117" s="41" t="str">
        <f>INDEX(owners!B:B,MATCH(C117,owners!D:D,0))</f>
        <v xml:space="preserve">SPORTING ANATTYJACKET    </v>
      </c>
      <c r="F117" s="41" t="str">
        <f>INDEX(owners!B:B,MATCH(D117,owners!D:D,0))</f>
        <v>SAINT JOHN'S</v>
      </c>
      <c r="G117" s="41" t="str">
        <f>INDEX(owners!C:C,MATCH(C117,owners!D:D,0))</f>
        <v xml:space="preserve">Graham    </v>
      </c>
      <c r="H117" s="41" t="str">
        <f>INDEX(owners!C:C,MATCH(D117,owners!D:D,0))</f>
        <v>John</v>
      </c>
      <c r="I117" s="42"/>
      <c r="J117" s="42"/>
      <c r="K117" s="43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6"/>
      <c r="W117" s="46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1:32" x14ac:dyDescent="0.25">
      <c r="A118" s="41">
        <v>118</v>
      </c>
      <c r="B118" s="41">
        <v>15</v>
      </c>
      <c r="C118" s="41" t="s">
        <v>380</v>
      </c>
      <c r="D118" s="41" t="s">
        <v>368</v>
      </c>
      <c r="E118" s="41" t="str">
        <f>INDEX(owners!B:B,MATCH(C118,owners!D:D,0))</f>
        <v>EUXTON SOUTH END</v>
      </c>
      <c r="F118" s="41" t="str">
        <f>INDEX(owners!B:B,MATCH(D118,owners!D:D,0))</f>
        <v xml:space="preserve">AJAX TREESDOWN   </v>
      </c>
      <c r="G118" s="41" t="str">
        <f>INDEX(owners!C:C,MATCH(C118,owners!D:D,0))</f>
        <v xml:space="preserve">Antony    </v>
      </c>
      <c r="H118" s="41" t="str">
        <f>INDEX(owners!C:C,MATCH(D118,owners!D:D,0))</f>
        <v xml:space="preserve">Jimmy     </v>
      </c>
      <c r="I118" s="42"/>
      <c r="J118" s="42"/>
      <c r="K118" s="43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6"/>
      <c r="W118" s="46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1:32" x14ac:dyDescent="0.25">
      <c r="A119" s="41">
        <v>119</v>
      </c>
      <c r="B119" s="41">
        <v>15</v>
      </c>
      <c r="C119" s="41" t="s">
        <v>373</v>
      </c>
      <c r="D119" s="41" t="s">
        <v>377</v>
      </c>
      <c r="E119" s="41" t="str">
        <f>INDEX(owners!B:B,MATCH(C119,owners!D:D,0))</f>
        <v>MURDER ON ZIDANE'S FLOOR</v>
      </c>
      <c r="F119" s="41" t="str">
        <f>INDEX(owners!B:B,MATCH(D119,owners!D:D,0))</f>
        <v>FORTUNA DUFFLECOAT</v>
      </c>
      <c r="G119" s="41" t="str">
        <f>INDEX(owners!C:C,MATCH(C119,owners!D:D,0))</f>
        <v xml:space="preserve">Rob       </v>
      </c>
      <c r="H119" s="41" t="str">
        <f>INDEX(owners!C:C,MATCH(D119,owners!D:D,0))</f>
        <v xml:space="preserve">Jonny     </v>
      </c>
      <c r="I119" s="42"/>
      <c r="J119" s="42"/>
      <c r="K119" s="43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6"/>
      <c r="W119" s="46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2" x14ac:dyDescent="0.25">
      <c r="A120" s="41">
        <v>120</v>
      </c>
      <c r="B120" s="41">
        <v>15</v>
      </c>
      <c r="C120" s="41" t="s">
        <v>374</v>
      </c>
      <c r="D120" s="41" t="s">
        <v>381</v>
      </c>
      <c r="E120" s="41" t="str">
        <f>INDEX(owners!B:B,MATCH(C120,owners!D:D,0))</f>
        <v>LOCOMOTIVE LEIGHPZIG</v>
      </c>
      <c r="F120" s="41" t="str">
        <f>INDEX(owners!B:B,MATCH(D120,owners!D:D,0))</f>
        <v>BREAST HOMAGE ALBION</v>
      </c>
      <c r="G120" s="41" t="str">
        <f>INDEX(owners!C:C,MATCH(C120,owners!D:D,0))</f>
        <v xml:space="preserve">Mo        </v>
      </c>
      <c r="H120" s="41" t="str">
        <f>INDEX(owners!C:C,MATCH(D120,owners!D:D,0))</f>
        <v>Cluke</v>
      </c>
      <c r="I120" s="42"/>
      <c r="J120" s="42"/>
      <c r="K120" s="43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6"/>
      <c r="W120" s="46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2" x14ac:dyDescent="0.25">
      <c r="A121" s="41">
        <v>121</v>
      </c>
      <c r="B121" s="41">
        <v>15</v>
      </c>
      <c r="C121" s="41" t="s">
        <v>379</v>
      </c>
      <c r="D121" s="41" t="s">
        <v>371</v>
      </c>
      <c r="E121" s="41" t="str">
        <f>INDEX(owners!B:B,MATCH(C121,owners!D:D,0))</f>
        <v xml:space="preserve">CHICAGO SAUSAGE KINGS  </v>
      </c>
      <c r="F121" s="41" t="str">
        <f>INDEX(owners!B:B,MATCH(D121,owners!D:D,0))</f>
        <v>BRUSH IT, MUNCH, AND GAG BACK</v>
      </c>
      <c r="G121" s="41" t="str">
        <f>INDEX(owners!C:C,MATCH(C121,owners!D:D,0))</f>
        <v xml:space="preserve">Greeny    </v>
      </c>
      <c r="H121" s="41" t="str">
        <f>INDEX(owners!C:C,MATCH(D121,owners!D:D,0))</f>
        <v xml:space="preserve">Brad      </v>
      </c>
      <c r="I121" s="42"/>
      <c r="J121" s="42"/>
      <c r="K121" s="43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6"/>
      <c r="W121" s="46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1:32" x14ac:dyDescent="0.25">
      <c r="A122" s="41">
        <v>122</v>
      </c>
      <c r="B122" s="41">
        <v>16</v>
      </c>
      <c r="C122" s="41" t="s">
        <v>380</v>
      </c>
      <c r="D122" s="41" t="s">
        <v>378</v>
      </c>
      <c r="E122" s="41" t="str">
        <f>INDEX(owners!B:B,MATCH(C122,owners!D:D,0))</f>
        <v>EUXTON SOUTH END</v>
      </c>
      <c r="F122" s="41" t="str">
        <f>INDEX(owners!B:B,MATCH(D122,owners!D:D,0))</f>
        <v xml:space="preserve">SPORTING ANATTYJACKET    </v>
      </c>
      <c r="G122" s="41" t="str">
        <f>INDEX(owners!C:C,MATCH(C122,owners!D:D,0))</f>
        <v xml:space="preserve">Antony    </v>
      </c>
      <c r="H122" s="41" t="str">
        <f>INDEX(owners!C:C,MATCH(D122,owners!D:D,0))</f>
        <v xml:space="preserve">Graham    </v>
      </c>
      <c r="I122" s="42"/>
      <c r="J122" s="42"/>
      <c r="K122" s="43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6"/>
      <c r="W122" s="46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1:32" x14ac:dyDescent="0.25">
      <c r="A123" s="41">
        <v>123</v>
      </c>
      <c r="B123" s="41">
        <v>16</v>
      </c>
      <c r="C123" s="41" t="s">
        <v>373</v>
      </c>
      <c r="D123" s="41" t="s">
        <v>375</v>
      </c>
      <c r="E123" s="41" t="str">
        <f>INDEX(owners!B:B,MATCH(C123,owners!D:D,0))</f>
        <v>MURDER ON ZIDANE'S FLOOR</v>
      </c>
      <c r="F123" s="41" t="str">
        <f>INDEX(owners!B:B,MATCH(D123,owners!D:D,0))</f>
        <v>TOLLER BOYS 13</v>
      </c>
      <c r="G123" s="41" t="str">
        <f>INDEX(owners!C:C,MATCH(C123,owners!D:D,0))</f>
        <v xml:space="preserve">Rob       </v>
      </c>
      <c r="H123" s="41" t="str">
        <f>INDEX(owners!C:C,MATCH(D123,owners!D:D,0))</f>
        <v xml:space="preserve">Paul      </v>
      </c>
      <c r="I123" s="42"/>
      <c r="J123" s="42"/>
      <c r="K123" s="43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6"/>
      <c r="W123" s="46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1:32" x14ac:dyDescent="0.25">
      <c r="A124" s="41">
        <v>124</v>
      </c>
      <c r="B124" s="41">
        <v>16</v>
      </c>
      <c r="C124" s="41" t="s">
        <v>374</v>
      </c>
      <c r="D124" s="41" t="s">
        <v>369</v>
      </c>
      <c r="E124" s="41" t="str">
        <f>INDEX(owners!B:B,MATCH(C124,owners!D:D,0))</f>
        <v>LOCOMOTIVE LEIGHPZIG</v>
      </c>
      <c r="F124" s="41" t="str">
        <f>INDEX(owners!B:B,MATCH(D124,owners!D:D,0))</f>
        <v>THE JORDI GOMEZ LOVE-IN</v>
      </c>
      <c r="G124" s="41" t="str">
        <f>INDEX(owners!C:C,MATCH(C124,owners!D:D,0))</f>
        <v xml:space="preserve">Mo        </v>
      </c>
      <c r="H124" s="41" t="str">
        <f>INDEX(owners!C:C,MATCH(D124,owners!D:D,0))</f>
        <v xml:space="preserve">Griff     </v>
      </c>
      <c r="I124" s="42"/>
      <c r="J124" s="42"/>
      <c r="K124" s="43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6"/>
      <c r="W124" s="46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1:32" x14ac:dyDescent="0.25">
      <c r="A125" s="41">
        <v>125</v>
      </c>
      <c r="B125" s="41">
        <v>16</v>
      </c>
      <c r="C125" s="41" t="s">
        <v>379</v>
      </c>
      <c r="D125" s="41" t="s">
        <v>376</v>
      </c>
      <c r="E125" s="41" t="str">
        <f>INDEX(owners!B:B,MATCH(C125,owners!D:D,0))</f>
        <v xml:space="preserve">CHICAGO SAUSAGE KINGS  </v>
      </c>
      <c r="F125" s="41" t="str">
        <f>INDEX(owners!B:B,MATCH(D125,owners!D:D,0))</f>
        <v>JEAN PIERRE'S TAP INS</v>
      </c>
      <c r="G125" s="41" t="str">
        <f>INDEX(owners!C:C,MATCH(C125,owners!D:D,0))</f>
        <v xml:space="preserve">Greeny    </v>
      </c>
      <c r="H125" s="41" t="str">
        <f>INDEX(owners!C:C,MATCH(D125,owners!D:D,0))</f>
        <v xml:space="preserve">Murph     </v>
      </c>
      <c r="I125" s="42"/>
      <c r="J125" s="42"/>
      <c r="K125" s="43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6"/>
      <c r="W125" s="46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1:32" x14ac:dyDescent="0.25">
      <c r="A126" s="41">
        <v>126</v>
      </c>
      <c r="B126" s="41">
        <v>16</v>
      </c>
      <c r="C126" s="41" t="s">
        <v>371</v>
      </c>
      <c r="D126" s="41" t="s">
        <v>370</v>
      </c>
      <c r="E126" s="41" t="str">
        <f>INDEX(owners!B:B,MATCH(C126,owners!D:D,0))</f>
        <v>BRUSH IT, MUNCH, AND GAG BACK</v>
      </c>
      <c r="F126" s="41" t="str">
        <f>INDEX(owners!B:B,MATCH(D126,owners!D:D,0))</f>
        <v>REAL MADRID ICULE UNITED</v>
      </c>
      <c r="G126" s="41" t="str">
        <f>INDEX(owners!C:C,MATCH(C126,owners!D:D,0))</f>
        <v xml:space="preserve">Brad      </v>
      </c>
      <c r="H126" s="41" t="str">
        <f>INDEX(owners!C:C,MATCH(D126,owners!D:D,0))</f>
        <v xml:space="preserve">Nig       </v>
      </c>
      <c r="I126" s="42"/>
      <c r="J126" s="42"/>
      <c r="K126" s="43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6"/>
      <c r="W126" s="46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1:32" x14ac:dyDescent="0.25">
      <c r="A127" s="41">
        <v>127</v>
      </c>
      <c r="B127" s="41">
        <v>16</v>
      </c>
      <c r="C127" s="41" t="s">
        <v>381</v>
      </c>
      <c r="D127" s="41" t="s">
        <v>324</v>
      </c>
      <c r="E127" s="41" t="str">
        <f>INDEX(owners!B:B,MATCH(C127,owners!D:D,0))</f>
        <v>BREAST HOMAGE ALBION</v>
      </c>
      <c r="F127" s="41" t="str">
        <f>INDEX(owners!B:B,MATCH(D127,owners!D:D,0))</f>
        <v>SPORTING LESBIANS</v>
      </c>
      <c r="G127" s="41" t="str">
        <f>INDEX(owners!C:C,MATCH(C127,owners!D:D,0))</f>
        <v>Cluke</v>
      </c>
      <c r="H127" s="41" t="str">
        <f>INDEX(owners!C:C,MATCH(D127,owners!D:D,0))</f>
        <v xml:space="preserve">Fid       </v>
      </c>
      <c r="I127" s="42"/>
      <c r="J127" s="42"/>
      <c r="K127" s="43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6"/>
      <c r="W127" s="46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1:32" x14ac:dyDescent="0.25">
      <c r="A128" s="41">
        <v>128</v>
      </c>
      <c r="B128" s="41">
        <v>16</v>
      </c>
      <c r="C128" s="41" t="s">
        <v>377</v>
      </c>
      <c r="D128" s="41" t="s">
        <v>382</v>
      </c>
      <c r="E128" s="41" t="str">
        <f>INDEX(owners!B:B,MATCH(C128,owners!D:D,0))</f>
        <v>FORTUNA DUFFLECOAT</v>
      </c>
      <c r="F128" s="41" t="str">
        <f>INDEX(owners!B:B,MATCH(D128,owners!D:D,0))</f>
        <v>SAINT JOHN'S</v>
      </c>
      <c r="G128" s="41" t="str">
        <f>INDEX(owners!C:C,MATCH(C128,owners!D:D,0))</f>
        <v xml:space="preserve">Jonny     </v>
      </c>
      <c r="H128" s="41" t="str">
        <f>INDEX(owners!C:C,MATCH(D128,owners!D:D,0))</f>
        <v>John</v>
      </c>
      <c r="I128" s="42"/>
      <c r="J128" s="42"/>
      <c r="K128" s="43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6"/>
      <c r="W128" s="46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2" x14ac:dyDescent="0.25">
      <c r="A129" s="41">
        <v>129</v>
      </c>
      <c r="B129" s="41">
        <v>16</v>
      </c>
      <c r="C129" s="41" t="s">
        <v>368</v>
      </c>
      <c r="D129" s="41" t="s">
        <v>372</v>
      </c>
      <c r="E129" s="41" t="str">
        <f>INDEX(owners!B:B,MATCH(C129,owners!D:D,0))</f>
        <v xml:space="preserve">AJAX TREESDOWN   </v>
      </c>
      <c r="F129" s="41" t="str">
        <f>INDEX(owners!B:B,MATCH(D129,owners!D:D,0))</f>
        <v>MICKY QUINN'S SHIRT</v>
      </c>
      <c r="G129" s="41" t="str">
        <f>INDEX(owners!C:C,MATCH(C129,owners!D:D,0))</f>
        <v xml:space="preserve">Jimmy     </v>
      </c>
      <c r="H129" s="41" t="str">
        <f>INDEX(owners!C:C,MATCH(D129,owners!D:D,0))</f>
        <v xml:space="preserve">Andy      </v>
      </c>
      <c r="I129" s="42"/>
      <c r="J129" s="42"/>
      <c r="K129" s="43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6"/>
      <c r="W129" s="46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2" x14ac:dyDescent="0.25">
      <c r="A130" s="41">
        <v>130</v>
      </c>
      <c r="B130" s="41">
        <v>17</v>
      </c>
      <c r="C130" s="41" t="s">
        <v>369</v>
      </c>
      <c r="D130" s="41" t="s">
        <v>376</v>
      </c>
      <c r="E130" s="41" t="str">
        <f>INDEX(owners!B:B,MATCH(C130,owners!D:D,0))</f>
        <v>THE JORDI GOMEZ LOVE-IN</v>
      </c>
      <c r="F130" s="41" t="str">
        <f>INDEX(owners!B:B,MATCH(D130,owners!D:D,0))</f>
        <v>JEAN PIERRE'S TAP INS</v>
      </c>
      <c r="G130" s="41" t="str">
        <f>INDEX(owners!C:C,MATCH(C130,owners!D:D,0))</f>
        <v xml:space="preserve">Griff     </v>
      </c>
      <c r="H130" s="41" t="str">
        <f>INDEX(owners!C:C,MATCH(D130,owners!D:D,0))</f>
        <v xml:space="preserve">Murph     </v>
      </c>
      <c r="I130" s="42"/>
      <c r="J130" s="42"/>
      <c r="K130" s="43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6"/>
      <c r="W130" s="46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 x14ac:dyDescent="0.25">
      <c r="A131" s="41">
        <v>131</v>
      </c>
      <c r="B131" s="41">
        <v>17</v>
      </c>
      <c r="C131" s="41" t="s">
        <v>375</v>
      </c>
      <c r="D131" s="41" t="s">
        <v>370</v>
      </c>
      <c r="E131" s="41" t="str">
        <f>INDEX(owners!B:B,MATCH(C131,owners!D:D,0))</f>
        <v>TOLLER BOYS 13</v>
      </c>
      <c r="F131" s="41" t="str">
        <f>INDEX(owners!B:B,MATCH(D131,owners!D:D,0))</f>
        <v>REAL MADRID ICULE UNITED</v>
      </c>
      <c r="G131" s="41" t="str">
        <f>INDEX(owners!C:C,MATCH(C131,owners!D:D,0))</f>
        <v xml:space="preserve">Paul      </v>
      </c>
      <c r="H131" s="41" t="str">
        <f>INDEX(owners!C:C,MATCH(D131,owners!D:D,0))</f>
        <v xml:space="preserve">Nig       </v>
      </c>
      <c r="I131" s="42"/>
      <c r="J131" s="42"/>
      <c r="K131" s="43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6"/>
      <c r="W131" s="46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1:32" x14ac:dyDescent="0.25">
      <c r="A132" s="41">
        <v>132</v>
      </c>
      <c r="B132" s="41">
        <v>17</v>
      </c>
      <c r="C132" s="41" t="s">
        <v>378</v>
      </c>
      <c r="D132" s="41" t="s">
        <v>324</v>
      </c>
      <c r="E132" s="41" t="str">
        <f>INDEX(owners!B:B,MATCH(C132,owners!D:D,0))</f>
        <v xml:space="preserve">SPORTING ANATTYJACKET    </v>
      </c>
      <c r="F132" s="41" t="str">
        <f>INDEX(owners!B:B,MATCH(D132,owners!D:D,0))</f>
        <v>SPORTING LESBIANS</v>
      </c>
      <c r="G132" s="41" t="str">
        <f>INDEX(owners!C:C,MATCH(C132,owners!D:D,0))</f>
        <v xml:space="preserve">Graham    </v>
      </c>
      <c r="H132" s="41" t="str">
        <f>INDEX(owners!C:C,MATCH(D132,owners!D:D,0))</f>
        <v xml:space="preserve">Fid       </v>
      </c>
      <c r="I132" s="42"/>
      <c r="J132" s="42"/>
      <c r="K132" s="43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6"/>
      <c r="W132" s="46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1:32" x14ac:dyDescent="0.25">
      <c r="A133" s="41">
        <v>133</v>
      </c>
      <c r="B133" s="41">
        <v>17</v>
      </c>
      <c r="C133" s="41" t="s">
        <v>380</v>
      </c>
      <c r="D133" s="41" t="s">
        <v>382</v>
      </c>
      <c r="E133" s="41" t="str">
        <f>INDEX(owners!B:B,MATCH(C133,owners!D:D,0))</f>
        <v>EUXTON SOUTH END</v>
      </c>
      <c r="F133" s="41" t="str">
        <f>INDEX(owners!B:B,MATCH(D133,owners!D:D,0))</f>
        <v>SAINT JOHN'S</v>
      </c>
      <c r="G133" s="41" t="str">
        <f>INDEX(owners!C:C,MATCH(C133,owners!D:D,0))</f>
        <v xml:space="preserve">Antony    </v>
      </c>
      <c r="H133" s="41" t="str">
        <f>INDEX(owners!C:C,MATCH(D133,owners!D:D,0))</f>
        <v>John</v>
      </c>
      <c r="I133" s="42"/>
      <c r="J133" s="42"/>
      <c r="K133" s="43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6"/>
      <c r="W133" s="46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1:32" x14ac:dyDescent="0.25">
      <c r="A134" s="41">
        <v>134</v>
      </c>
      <c r="B134" s="41">
        <v>17</v>
      </c>
      <c r="C134" s="41" t="s">
        <v>373</v>
      </c>
      <c r="D134" s="41" t="s">
        <v>368</v>
      </c>
      <c r="E134" s="41" t="str">
        <f>INDEX(owners!B:B,MATCH(C134,owners!D:D,0))</f>
        <v>MURDER ON ZIDANE'S FLOOR</v>
      </c>
      <c r="F134" s="41" t="str">
        <f>INDEX(owners!B:B,MATCH(D134,owners!D:D,0))</f>
        <v xml:space="preserve">AJAX TREESDOWN   </v>
      </c>
      <c r="G134" s="41" t="str">
        <f>INDEX(owners!C:C,MATCH(C134,owners!D:D,0))</f>
        <v xml:space="preserve">Rob       </v>
      </c>
      <c r="H134" s="41" t="str">
        <f>INDEX(owners!C:C,MATCH(D134,owners!D:D,0))</f>
        <v xml:space="preserve">Jimmy     </v>
      </c>
      <c r="I134" s="42"/>
      <c r="J134" s="42"/>
      <c r="K134" s="43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6"/>
      <c r="W134" s="46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 x14ac:dyDescent="0.25">
      <c r="A135" s="41">
        <v>135</v>
      </c>
      <c r="B135" s="41">
        <v>17</v>
      </c>
      <c r="C135" s="41" t="s">
        <v>374</v>
      </c>
      <c r="D135" s="41" t="s">
        <v>377</v>
      </c>
      <c r="E135" s="41" t="str">
        <f>INDEX(owners!B:B,MATCH(C135,owners!D:D,0))</f>
        <v>LOCOMOTIVE LEIGHPZIG</v>
      </c>
      <c r="F135" s="41" t="str">
        <f>INDEX(owners!B:B,MATCH(D135,owners!D:D,0))</f>
        <v>FORTUNA DUFFLECOAT</v>
      </c>
      <c r="G135" s="41" t="str">
        <f>INDEX(owners!C:C,MATCH(C135,owners!D:D,0))</f>
        <v xml:space="preserve">Mo        </v>
      </c>
      <c r="H135" s="41" t="str">
        <f>INDEX(owners!C:C,MATCH(D135,owners!D:D,0))</f>
        <v xml:space="preserve">Jonny     </v>
      </c>
      <c r="I135" s="42"/>
      <c r="J135" s="42"/>
      <c r="K135" s="43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6"/>
      <c r="W135" s="46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1:32" x14ac:dyDescent="0.25">
      <c r="A136" s="41">
        <v>136</v>
      </c>
      <c r="B136" s="41">
        <v>17</v>
      </c>
      <c r="C136" s="41" t="s">
        <v>379</v>
      </c>
      <c r="D136" s="41" t="s">
        <v>381</v>
      </c>
      <c r="E136" s="41" t="str">
        <f>INDEX(owners!B:B,MATCH(C136,owners!D:D,0))</f>
        <v xml:space="preserve">CHICAGO SAUSAGE KINGS  </v>
      </c>
      <c r="F136" s="41" t="str">
        <f>INDEX(owners!B:B,MATCH(D136,owners!D:D,0))</f>
        <v>BREAST HOMAGE ALBION</v>
      </c>
      <c r="G136" s="41" t="str">
        <f>INDEX(owners!C:C,MATCH(C136,owners!D:D,0))</f>
        <v xml:space="preserve">Greeny    </v>
      </c>
      <c r="H136" s="41" t="str">
        <f>INDEX(owners!C:C,MATCH(D136,owners!D:D,0))</f>
        <v>Cluke</v>
      </c>
      <c r="I136" s="42"/>
      <c r="J136" s="42"/>
      <c r="K136" s="43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6"/>
      <c r="W136" s="46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1:32" x14ac:dyDescent="0.25">
      <c r="A137" s="41">
        <v>137</v>
      </c>
      <c r="B137" s="41">
        <v>17</v>
      </c>
      <c r="C137" s="41" t="s">
        <v>371</v>
      </c>
      <c r="D137" s="41" t="s">
        <v>372</v>
      </c>
      <c r="E137" s="41" t="str">
        <f>INDEX(owners!B:B,MATCH(C137,owners!D:D,0))</f>
        <v>BRUSH IT, MUNCH, AND GAG BACK</v>
      </c>
      <c r="F137" s="41" t="str">
        <f>INDEX(owners!B:B,MATCH(D137,owners!D:D,0))</f>
        <v>MICKY QUINN'S SHIRT</v>
      </c>
      <c r="G137" s="41" t="str">
        <f>INDEX(owners!C:C,MATCH(C137,owners!D:D,0))</f>
        <v xml:space="preserve">Brad      </v>
      </c>
      <c r="H137" s="41" t="str">
        <f>INDEX(owners!C:C,MATCH(D137,owners!D:D,0))</f>
        <v xml:space="preserve">Andy      </v>
      </c>
      <c r="I137" s="42"/>
      <c r="J137" s="42"/>
      <c r="K137" s="43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6"/>
      <c r="W137" s="46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2" x14ac:dyDescent="0.25">
      <c r="A138" s="41">
        <v>138</v>
      </c>
      <c r="B138" s="41">
        <v>18</v>
      </c>
      <c r="C138" s="41" t="s">
        <v>376</v>
      </c>
      <c r="D138" s="41" t="s">
        <v>375</v>
      </c>
      <c r="E138" s="41" t="str">
        <f>INDEX(owners!B:B,MATCH(C138,owners!D:D,0))</f>
        <v>JEAN PIERRE'S TAP INS</v>
      </c>
      <c r="F138" s="41" t="str">
        <f>INDEX(owners!B:B,MATCH(D138,owners!D:D,0))</f>
        <v>TOLLER BOYS 13</v>
      </c>
      <c r="G138" s="41" t="str">
        <f>INDEX(owners!C:C,MATCH(C138,owners!D:D,0))</f>
        <v xml:space="preserve">Murph     </v>
      </c>
      <c r="H138" s="41" t="str">
        <f>INDEX(owners!C:C,MATCH(D138,owners!D:D,0))</f>
        <v xml:space="preserve">Paul      </v>
      </c>
      <c r="I138" s="42"/>
      <c r="J138" s="42"/>
      <c r="K138" s="43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6"/>
      <c r="W138" s="46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2" x14ac:dyDescent="0.25">
      <c r="A139" s="41">
        <v>139</v>
      </c>
      <c r="B139" s="41">
        <v>18</v>
      </c>
      <c r="C139" s="41" t="s">
        <v>381</v>
      </c>
      <c r="D139" s="41" t="s">
        <v>371</v>
      </c>
      <c r="E139" s="41" t="str">
        <f>INDEX(owners!B:B,MATCH(C139,owners!D:D,0))</f>
        <v>BREAST HOMAGE ALBION</v>
      </c>
      <c r="F139" s="41" t="str">
        <f>INDEX(owners!B:B,MATCH(D139,owners!D:D,0))</f>
        <v>BRUSH IT, MUNCH, AND GAG BACK</v>
      </c>
      <c r="G139" s="41" t="str">
        <f>INDEX(owners!C:C,MATCH(C139,owners!D:D,0))</f>
        <v>Cluke</v>
      </c>
      <c r="H139" s="41" t="str">
        <f>INDEX(owners!C:C,MATCH(D139,owners!D:D,0))</f>
        <v xml:space="preserve">Brad      </v>
      </c>
      <c r="I139" s="42"/>
      <c r="J139" s="42"/>
      <c r="K139" s="43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6"/>
      <c r="W139" s="46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1:32" x14ac:dyDescent="0.25">
      <c r="A140" s="41">
        <v>140</v>
      </c>
      <c r="B140" s="41">
        <v>18</v>
      </c>
      <c r="C140" s="41" t="s">
        <v>377</v>
      </c>
      <c r="D140" s="41" t="s">
        <v>379</v>
      </c>
      <c r="E140" s="41" t="str">
        <f>INDEX(owners!B:B,MATCH(C140,owners!D:D,0))</f>
        <v>FORTUNA DUFFLECOAT</v>
      </c>
      <c r="F140" s="41" t="str">
        <f>INDEX(owners!B:B,MATCH(D140,owners!D:D,0))</f>
        <v xml:space="preserve">CHICAGO SAUSAGE KINGS  </v>
      </c>
      <c r="G140" s="41" t="str">
        <f>INDEX(owners!C:C,MATCH(C140,owners!D:D,0))</f>
        <v xml:space="preserve">Jonny     </v>
      </c>
      <c r="H140" s="41" t="str">
        <f>INDEX(owners!C:C,MATCH(D140,owners!D:D,0))</f>
        <v xml:space="preserve">Greeny    </v>
      </c>
      <c r="I140" s="42"/>
      <c r="J140" s="42"/>
      <c r="K140" s="43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6"/>
      <c r="W140" s="46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1:32" x14ac:dyDescent="0.25">
      <c r="A141" s="41">
        <v>141</v>
      </c>
      <c r="B141" s="41">
        <v>18</v>
      </c>
      <c r="C141" s="41" t="s">
        <v>368</v>
      </c>
      <c r="D141" s="41" t="s">
        <v>374</v>
      </c>
      <c r="E141" s="41" t="str">
        <f>INDEX(owners!B:B,MATCH(C141,owners!D:D,0))</f>
        <v xml:space="preserve">AJAX TREESDOWN   </v>
      </c>
      <c r="F141" s="41" t="str">
        <f>INDEX(owners!B:B,MATCH(D141,owners!D:D,0))</f>
        <v>LOCOMOTIVE LEIGHPZIG</v>
      </c>
      <c r="G141" s="41" t="str">
        <f>INDEX(owners!C:C,MATCH(C141,owners!D:D,0))</f>
        <v xml:space="preserve">Jimmy     </v>
      </c>
      <c r="H141" s="41" t="str">
        <f>INDEX(owners!C:C,MATCH(D141,owners!D:D,0))</f>
        <v xml:space="preserve">Mo        </v>
      </c>
      <c r="I141" s="42"/>
      <c r="J141" s="42"/>
      <c r="K141" s="43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6"/>
      <c r="W141" s="46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1:32" x14ac:dyDescent="0.25">
      <c r="A142" s="41">
        <v>142</v>
      </c>
      <c r="B142" s="41">
        <v>18</v>
      </c>
      <c r="C142" s="41" t="s">
        <v>382</v>
      </c>
      <c r="D142" s="41" t="s">
        <v>373</v>
      </c>
      <c r="E142" s="41" t="str">
        <f>INDEX(owners!B:B,MATCH(C142,owners!D:D,0))</f>
        <v>SAINT JOHN'S</v>
      </c>
      <c r="F142" s="41" t="str">
        <f>INDEX(owners!B:B,MATCH(D142,owners!D:D,0))</f>
        <v>MURDER ON ZIDANE'S FLOOR</v>
      </c>
      <c r="G142" s="41" t="str">
        <f>INDEX(owners!C:C,MATCH(C142,owners!D:D,0))</f>
        <v>John</v>
      </c>
      <c r="H142" s="41" t="str">
        <f>INDEX(owners!C:C,MATCH(D142,owners!D:D,0))</f>
        <v xml:space="preserve">Rob       </v>
      </c>
      <c r="I142" s="42"/>
      <c r="J142" s="42"/>
      <c r="K142" s="43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6"/>
      <c r="W142" s="46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1:32" x14ac:dyDescent="0.25">
      <c r="A143" s="41">
        <v>143</v>
      </c>
      <c r="B143" s="41">
        <v>18</v>
      </c>
      <c r="C143" s="41" t="s">
        <v>324</v>
      </c>
      <c r="D143" s="41" t="s">
        <v>380</v>
      </c>
      <c r="E143" s="41" t="str">
        <f>INDEX(owners!B:B,MATCH(C143,owners!D:D,0))</f>
        <v>SPORTING LESBIANS</v>
      </c>
      <c r="F143" s="41" t="str">
        <f>INDEX(owners!B:B,MATCH(D143,owners!D:D,0))</f>
        <v>EUXTON SOUTH END</v>
      </c>
      <c r="G143" s="41" t="str">
        <f>INDEX(owners!C:C,MATCH(C143,owners!D:D,0))</f>
        <v xml:space="preserve">Fid       </v>
      </c>
      <c r="H143" s="41" t="str">
        <f>INDEX(owners!C:C,MATCH(D143,owners!D:D,0))</f>
        <v xml:space="preserve">Antony    </v>
      </c>
      <c r="I143" s="42"/>
      <c r="J143" s="42"/>
      <c r="K143" s="43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6"/>
      <c r="W143" s="46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1:32" x14ac:dyDescent="0.25">
      <c r="A144" s="41">
        <v>144</v>
      </c>
      <c r="B144" s="41">
        <v>18</v>
      </c>
      <c r="C144" s="41" t="s">
        <v>370</v>
      </c>
      <c r="D144" s="41" t="s">
        <v>378</v>
      </c>
      <c r="E144" s="41" t="str">
        <f>INDEX(owners!B:B,MATCH(C144,owners!D:D,0))</f>
        <v>REAL MADRID ICULE UNITED</v>
      </c>
      <c r="F144" s="41" t="str">
        <f>INDEX(owners!B:B,MATCH(D144,owners!D:D,0))</f>
        <v xml:space="preserve">SPORTING ANATTYJACKET    </v>
      </c>
      <c r="G144" s="41" t="str">
        <f>INDEX(owners!C:C,MATCH(C144,owners!D:D,0))</f>
        <v xml:space="preserve">Nig       </v>
      </c>
      <c r="H144" s="41" t="str">
        <f>INDEX(owners!C:C,MATCH(D144,owners!D:D,0))</f>
        <v xml:space="preserve">Graham    </v>
      </c>
      <c r="I144" s="42"/>
      <c r="J144" s="42"/>
      <c r="K144" s="43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6"/>
      <c r="W144" s="46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1:32" x14ac:dyDescent="0.25">
      <c r="A145" s="41">
        <v>145</v>
      </c>
      <c r="B145" s="41">
        <v>18</v>
      </c>
      <c r="C145" s="41" t="s">
        <v>372</v>
      </c>
      <c r="D145" s="41" t="s">
        <v>369</v>
      </c>
      <c r="E145" s="41" t="str">
        <f>INDEX(owners!B:B,MATCH(C145,owners!D:D,0))</f>
        <v>MICKY QUINN'S SHIRT</v>
      </c>
      <c r="F145" s="41" t="str">
        <f>INDEX(owners!B:B,MATCH(D145,owners!D:D,0))</f>
        <v>THE JORDI GOMEZ LOVE-IN</v>
      </c>
      <c r="G145" s="41" t="str">
        <f>INDEX(owners!C:C,MATCH(C145,owners!D:D,0))</f>
        <v xml:space="preserve">Andy      </v>
      </c>
      <c r="H145" s="41" t="str">
        <f>INDEX(owners!C:C,MATCH(D145,owners!D:D,0))</f>
        <v xml:space="preserve">Griff     </v>
      </c>
      <c r="I145" s="42"/>
      <c r="J145" s="42"/>
      <c r="K145" s="43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6"/>
      <c r="W145" s="46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1:32" x14ac:dyDescent="0.25">
      <c r="A146" s="41">
        <v>146</v>
      </c>
      <c r="B146" s="41">
        <v>19</v>
      </c>
      <c r="C146" s="41" t="s">
        <v>375</v>
      </c>
      <c r="D146" s="41" t="s">
        <v>369</v>
      </c>
      <c r="E146" s="41" t="str">
        <f>INDEX(owners!B:B,MATCH(C146,owners!D:D,0))</f>
        <v>TOLLER BOYS 13</v>
      </c>
      <c r="F146" s="41" t="str">
        <f>INDEX(owners!B:B,MATCH(D146,owners!D:D,0))</f>
        <v>THE JORDI GOMEZ LOVE-IN</v>
      </c>
      <c r="G146" s="41" t="str">
        <f>INDEX(owners!C:C,MATCH(C146,owners!D:D,0))</f>
        <v xml:space="preserve">Paul      </v>
      </c>
      <c r="H146" s="41" t="str">
        <f>INDEX(owners!C:C,MATCH(D146,owners!D:D,0))</f>
        <v xml:space="preserve">Griff     </v>
      </c>
      <c r="I146" s="42"/>
      <c r="J146" s="42"/>
      <c r="K146" s="43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6"/>
      <c r="W146" s="46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2" x14ac:dyDescent="0.25">
      <c r="A147" s="41">
        <v>147</v>
      </c>
      <c r="B147" s="41">
        <v>19</v>
      </c>
      <c r="C147" s="41" t="s">
        <v>378</v>
      </c>
      <c r="D147" s="41" t="s">
        <v>376</v>
      </c>
      <c r="E147" s="41" t="str">
        <f>INDEX(owners!B:B,MATCH(C147,owners!D:D,0))</f>
        <v xml:space="preserve">SPORTING ANATTYJACKET    </v>
      </c>
      <c r="F147" s="41" t="str">
        <f>INDEX(owners!B:B,MATCH(D147,owners!D:D,0))</f>
        <v>JEAN PIERRE'S TAP INS</v>
      </c>
      <c r="G147" s="41" t="str">
        <f>INDEX(owners!C:C,MATCH(C147,owners!D:D,0))</f>
        <v xml:space="preserve">Graham    </v>
      </c>
      <c r="H147" s="41" t="str">
        <f>INDEX(owners!C:C,MATCH(D147,owners!D:D,0))</f>
        <v xml:space="preserve">Murph     </v>
      </c>
      <c r="I147" s="42"/>
      <c r="J147" s="42"/>
      <c r="K147" s="43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6"/>
      <c r="W147" s="46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2" x14ac:dyDescent="0.25">
      <c r="A148" s="41">
        <v>148</v>
      </c>
      <c r="B148" s="41">
        <v>19</v>
      </c>
      <c r="C148" s="41" t="s">
        <v>380</v>
      </c>
      <c r="D148" s="41" t="s">
        <v>370</v>
      </c>
      <c r="E148" s="41" t="str">
        <f>INDEX(owners!B:B,MATCH(C148,owners!D:D,0))</f>
        <v>EUXTON SOUTH END</v>
      </c>
      <c r="F148" s="41" t="str">
        <f>INDEX(owners!B:B,MATCH(D148,owners!D:D,0))</f>
        <v>REAL MADRID ICULE UNITED</v>
      </c>
      <c r="G148" s="41" t="str">
        <f>INDEX(owners!C:C,MATCH(C148,owners!D:D,0))</f>
        <v xml:space="preserve">Antony    </v>
      </c>
      <c r="H148" s="41" t="str">
        <f>INDEX(owners!C:C,MATCH(D148,owners!D:D,0))</f>
        <v xml:space="preserve">Nig       </v>
      </c>
      <c r="I148" s="42"/>
      <c r="J148" s="42"/>
      <c r="K148" s="43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6"/>
      <c r="W148" s="46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spans="1:32" x14ac:dyDescent="0.25">
      <c r="A149" s="41">
        <v>149</v>
      </c>
      <c r="B149" s="41">
        <v>19</v>
      </c>
      <c r="C149" s="41" t="s">
        <v>373</v>
      </c>
      <c r="D149" s="41" t="s">
        <v>324</v>
      </c>
      <c r="E149" s="41" t="str">
        <f>INDEX(owners!B:B,MATCH(C149,owners!D:D,0))</f>
        <v>MURDER ON ZIDANE'S FLOOR</v>
      </c>
      <c r="F149" s="41" t="str">
        <f>INDEX(owners!B:B,MATCH(D149,owners!D:D,0))</f>
        <v>SPORTING LESBIANS</v>
      </c>
      <c r="G149" s="41" t="str">
        <f>INDEX(owners!C:C,MATCH(C149,owners!D:D,0))</f>
        <v xml:space="preserve">Rob       </v>
      </c>
      <c r="H149" s="41" t="str">
        <f>INDEX(owners!C:C,MATCH(D149,owners!D:D,0))</f>
        <v xml:space="preserve">Fid       </v>
      </c>
      <c r="I149" s="42"/>
      <c r="J149" s="42"/>
      <c r="K149" s="43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6"/>
      <c r="W149" s="46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spans="1:32" x14ac:dyDescent="0.25">
      <c r="A150" s="41">
        <v>150</v>
      </c>
      <c r="B150" s="41">
        <v>19</v>
      </c>
      <c r="C150" s="41" t="s">
        <v>374</v>
      </c>
      <c r="D150" s="41" t="s">
        <v>382</v>
      </c>
      <c r="E150" s="41" t="str">
        <f>INDEX(owners!B:B,MATCH(C150,owners!D:D,0))</f>
        <v>LOCOMOTIVE LEIGHPZIG</v>
      </c>
      <c r="F150" s="41" t="str">
        <f>INDEX(owners!B:B,MATCH(D150,owners!D:D,0))</f>
        <v>SAINT JOHN'S</v>
      </c>
      <c r="G150" s="41" t="str">
        <f>INDEX(owners!C:C,MATCH(C150,owners!D:D,0))</f>
        <v xml:space="preserve">Mo        </v>
      </c>
      <c r="H150" s="41" t="str">
        <f>INDEX(owners!C:C,MATCH(D150,owners!D:D,0))</f>
        <v>John</v>
      </c>
      <c r="I150" s="42"/>
      <c r="J150" s="42"/>
      <c r="K150" s="43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6"/>
      <c r="W150" s="46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spans="1:32" x14ac:dyDescent="0.25">
      <c r="A151" s="41">
        <v>151</v>
      </c>
      <c r="B151" s="41">
        <v>19</v>
      </c>
      <c r="C151" s="41" t="s">
        <v>379</v>
      </c>
      <c r="D151" s="41" t="s">
        <v>368</v>
      </c>
      <c r="E151" s="41" t="str">
        <f>INDEX(owners!B:B,MATCH(C151,owners!D:D,0))</f>
        <v xml:space="preserve">CHICAGO SAUSAGE KINGS  </v>
      </c>
      <c r="F151" s="41" t="str">
        <f>INDEX(owners!B:B,MATCH(D151,owners!D:D,0))</f>
        <v xml:space="preserve">AJAX TREESDOWN   </v>
      </c>
      <c r="G151" s="41" t="str">
        <f>INDEX(owners!C:C,MATCH(C151,owners!D:D,0))</f>
        <v xml:space="preserve">Greeny    </v>
      </c>
      <c r="H151" s="41" t="str">
        <f>INDEX(owners!C:C,MATCH(D151,owners!D:D,0))</f>
        <v xml:space="preserve">Jimmy     </v>
      </c>
      <c r="I151" s="42"/>
      <c r="J151" s="42"/>
      <c r="K151" s="43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6"/>
      <c r="W151" s="46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spans="1:32" x14ac:dyDescent="0.25">
      <c r="A152" s="41">
        <v>152</v>
      </c>
      <c r="B152" s="41">
        <v>19</v>
      </c>
      <c r="C152" s="41" t="s">
        <v>371</v>
      </c>
      <c r="D152" s="41" t="s">
        <v>377</v>
      </c>
      <c r="E152" s="41" t="str">
        <f>INDEX(owners!B:B,MATCH(C152,owners!D:D,0))</f>
        <v>BRUSH IT, MUNCH, AND GAG BACK</v>
      </c>
      <c r="F152" s="41" t="str">
        <f>INDEX(owners!B:B,MATCH(D152,owners!D:D,0))</f>
        <v>FORTUNA DUFFLECOAT</v>
      </c>
      <c r="G152" s="41" t="str">
        <f>INDEX(owners!C:C,MATCH(C152,owners!D:D,0))</f>
        <v xml:space="preserve">Brad      </v>
      </c>
      <c r="H152" s="41" t="str">
        <f>INDEX(owners!C:C,MATCH(D152,owners!D:D,0))</f>
        <v xml:space="preserve">Jonny     </v>
      </c>
      <c r="I152" s="42"/>
      <c r="J152" s="42"/>
      <c r="K152" s="43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6"/>
      <c r="W152" s="46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spans="1:32" x14ac:dyDescent="0.25">
      <c r="A153" s="41">
        <v>153</v>
      </c>
      <c r="B153" s="41">
        <v>19</v>
      </c>
      <c r="C153" s="41" t="s">
        <v>381</v>
      </c>
      <c r="D153" s="41" t="s">
        <v>372</v>
      </c>
      <c r="E153" s="41" t="str">
        <f>INDEX(owners!B:B,MATCH(C153,owners!D:D,0))</f>
        <v>BREAST HOMAGE ALBION</v>
      </c>
      <c r="F153" s="41" t="str">
        <f>INDEX(owners!B:B,MATCH(D153,owners!D:D,0))</f>
        <v>MICKY QUINN'S SHIRT</v>
      </c>
      <c r="G153" s="41" t="str">
        <f>INDEX(owners!C:C,MATCH(C153,owners!D:D,0))</f>
        <v>Cluke</v>
      </c>
      <c r="H153" s="41" t="str">
        <f>INDEX(owners!C:C,MATCH(D153,owners!D:D,0))</f>
        <v xml:space="preserve">Andy      </v>
      </c>
      <c r="I153" s="42"/>
      <c r="J153" s="42"/>
      <c r="K153" s="43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6"/>
      <c r="W153" s="46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2" x14ac:dyDescent="0.25">
      <c r="A154" s="41">
        <v>154</v>
      </c>
      <c r="B154" s="41">
        <v>20</v>
      </c>
      <c r="C154" s="41" t="s">
        <v>376</v>
      </c>
      <c r="D154" s="41" t="s">
        <v>380</v>
      </c>
      <c r="E154" s="41" t="str">
        <f>INDEX(owners!B:B,MATCH(C154,owners!D:D,0))</f>
        <v>JEAN PIERRE'S TAP INS</v>
      </c>
      <c r="F154" s="41" t="str">
        <f>INDEX(owners!B:B,MATCH(D154,owners!D:D,0))</f>
        <v>EUXTON SOUTH END</v>
      </c>
      <c r="G154" s="41" t="str">
        <f>INDEX(owners!C:C,MATCH(C154,owners!D:D,0))</f>
        <v xml:space="preserve">Murph     </v>
      </c>
      <c r="H154" s="41" t="str">
        <f>INDEX(owners!C:C,MATCH(D154,owners!D:D,0))</f>
        <v xml:space="preserve">Antony    </v>
      </c>
      <c r="I154" s="42"/>
      <c r="J154" s="42"/>
      <c r="K154" s="43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6"/>
      <c r="W154" s="46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spans="1:32" x14ac:dyDescent="0.25">
      <c r="A155" s="41">
        <v>155</v>
      </c>
      <c r="B155" s="41">
        <v>20</v>
      </c>
      <c r="C155" s="41" t="s">
        <v>369</v>
      </c>
      <c r="D155" s="41" t="s">
        <v>378</v>
      </c>
      <c r="E155" s="41" t="str">
        <f>INDEX(owners!B:B,MATCH(C155,owners!D:D,0))</f>
        <v>THE JORDI GOMEZ LOVE-IN</v>
      </c>
      <c r="F155" s="41" t="str">
        <f>INDEX(owners!B:B,MATCH(D155,owners!D:D,0))</f>
        <v xml:space="preserve">SPORTING ANATTYJACKET    </v>
      </c>
      <c r="G155" s="41" t="str">
        <f>INDEX(owners!C:C,MATCH(C155,owners!D:D,0))</f>
        <v xml:space="preserve">Griff     </v>
      </c>
      <c r="H155" s="41" t="str">
        <f>INDEX(owners!C:C,MATCH(D155,owners!D:D,0))</f>
        <v xml:space="preserve">Graham    </v>
      </c>
      <c r="I155" s="42"/>
      <c r="J155" s="42"/>
      <c r="K155" s="43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6"/>
      <c r="W155" s="46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2" x14ac:dyDescent="0.25">
      <c r="A156" s="41">
        <v>156</v>
      </c>
      <c r="B156" s="41">
        <v>20</v>
      </c>
      <c r="C156" s="41" t="s">
        <v>377</v>
      </c>
      <c r="D156" s="41" t="s">
        <v>381</v>
      </c>
      <c r="E156" s="41" t="str">
        <f>INDEX(owners!B:B,MATCH(C156,owners!D:D,0))</f>
        <v>FORTUNA DUFFLECOAT</v>
      </c>
      <c r="F156" s="41" t="str">
        <f>INDEX(owners!B:B,MATCH(D156,owners!D:D,0))</f>
        <v>BREAST HOMAGE ALBION</v>
      </c>
      <c r="G156" s="41" t="str">
        <f>INDEX(owners!C:C,MATCH(C156,owners!D:D,0))</f>
        <v xml:space="preserve">Jonny     </v>
      </c>
      <c r="H156" s="41" t="str">
        <f>INDEX(owners!C:C,MATCH(D156,owners!D:D,0))</f>
        <v>Cluke</v>
      </c>
      <c r="I156" s="42"/>
      <c r="J156" s="42"/>
      <c r="K156" s="43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6"/>
      <c r="W156" s="46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2" x14ac:dyDescent="0.25">
      <c r="A157" s="41">
        <v>157</v>
      </c>
      <c r="B157" s="41">
        <v>20</v>
      </c>
      <c r="C157" s="41" t="s">
        <v>368</v>
      </c>
      <c r="D157" s="41" t="s">
        <v>371</v>
      </c>
      <c r="E157" s="41" t="str">
        <f>INDEX(owners!B:B,MATCH(C157,owners!D:D,0))</f>
        <v xml:space="preserve">AJAX TREESDOWN   </v>
      </c>
      <c r="F157" s="41" t="str">
        <f>INDEX(owners!B:B,MATCH(D157,owners!D:D,0))</f>
        <v>BRUSH IT, MUNCH, AND GAG BACK</v>
      </c>
      <c r="G157" s="41" t="str">
        <f>INDEX(owners!C:C,MATCH(C157,owners!D:D,0))</f>
        <v xml:space="preserve">Jimmy     </v>
      </c>
      <c r="H157" s="41" t="str">
        <f>INDEX(owners!C:C,MATCH(D157,owners!D:D,0))</f>
        <v xml:space="preserve">Brad      </v>
      </c>
      <c r="I157" s="42"/>
      <c r="J157" s="42"/>
      <c r="K157" s="43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6"/>
      <c r="W157" s="46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spans="1:32" x14ac:dyDescent="0.25">
      <c r="A158" s="41">
        <v>158</v>
      </c>
      <c r="B158" s="41">
        <v>20</v>
      </c>
      <c r="C158" s="41" t="s">
        <v>382</v>
      </c>
      <c r="D158" s="41" t="s">
        <v>379</v>
      </c>
      <c r="E158" s="41" t="str">
        <f>INDEX(owners!B:B,MATCH(C158,owners!D:D,0))</f>
        <v>SAINT JOHN'S</v>
      </c>
      <c r="F158" s="41" t="str">
        <f>INDEX(owners!B:B,MATCH(D158,owners!D:D,0))</f>
        <v xml:space="preserve">CHICAGO SAUSAGE KINGS  </v>
      </c>
      <c r="G158" s="41" t="str">
        <f>INDEX(owners!C:C,MATCH(C158,owners!D:D,0))</f>
        <v>John</v>
      </c>
      <c r="H158" s="41" t="str">
        <f>INDEX(owners!C:C,MATCH(D158,owners!D:D,0))</f>
        <v xml:space="preserve">Greeny    </v>
      </c>
      <c r="I158" s="42"/>
      <c r="J158" s="42"/>
      <c r="K158" s="43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6"/>
      <c r="W158" s="46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spans="1:32" x14ac:dyDescent="0.25">
      <c r="A159" s="41">
        <v>159</v>
      </c>
      <c r="B159" s="41">
        <v>20</v>
      </c>
      <c r="C159" s="41" t="s">
        <v>324</v>
      </c>
      <c r="D159" s="41" t="s">
        <v>374</v>
      </c>
      <c r="E159" s="41" t="str">
        <f>INDEX(owners!B:B,MATCH(C159,owners!D:D,0))</f>
        <v>SPORTING LESBIANS</v>
      </c>
      <c r="F159" s="41" t="str">
        <f>INDEX(owners!B:B,MATCH(D159,owners!D:D,0))</f>
        <v>LOCOMOTIVE LEIGHPZIG</v>
      </c>
      <c r="G159" s="41" t="str">
        <f>INDEX(owners!C:C,MATCH(C159,owners!D:D,0))</f>
        <v xml:space="preserve">Fid       </v>
      </c>
      <c r="H159" s="41" t="str">
        <f>INDEX(owners!C:C,MATCH(D159,owners!D:D,0))</f>
        <v xml:space="preserve">Mo        </v>
      </c>
      <c r="I159" s="42"/>
      <c r="J159" s="42"/>
      <c r="K159" s="43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6"/>
      <c r="W159" s="46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spans="1:32" x14ac:dyDescent="0.25">
      <c r="A160" s="41">
        <v>160</v>
      </c>
      <c r="B160" s="41">
        <v>20</v>
      </c>
      <c r="C160" s="41" t="s">
        <v>370</v>
      </c>
      <c r="D160" s="41" t="s">
        <v>373</v>
      </c>
      <c r="E160" s="41" t="str">
        <f>INDEX(owners!B:B,MATCH(C160,owners!D:D,0))</f>
        <v>REAL MADRID ICULE UNITED</v>
      </c>
      <c r="F160" s="41" t="str">
        <f>INDEX(owners!B:B,MATCH(D160,owners!D:D,0))</f>
        <v>MURDER ON ZIDANE'S FLOOR</v>
      </c>
      <c r="G160" s="41" t="str">
        <f>INDEX(owners!C:C,MATCH(C160,owners!D:D,0))</f>
        <v xml:space="preserve">Nig       </v>
      </c>
      <c r="H160" s="41" t="str">
        <f>INDEX(owners!C:C,MATCH(D160,owners!D:D,0))</f>
        <v xml:space="preserve">Rob       </v>
      </c>
      <c r="I160" s="42"/>
      <c r="J160" s="42"/>
      <c r="K160" s="43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6"/>
      <c r="W160" s="46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spans="1:32" x14ac:dyDescent="0.25">
      <c r="A161" s="41">
        <v>161</v>
      </c>
      <c r="B161" s="41">
        <v>20</v>
      </c>
      <c r="C161" s="41" t="s">
        <v>372</v>
      </c>
      <c r="D161" s="41" t="s">
        <v>375</v>
      </c>
      <c r="E161" s="41" t="str">
        <f>INDEX(owners!B:B,MATCH(C161,owners!D:D,0))</f>
        <v>MICKY QUINN'S SHIRT</v>
      </c>
      <c r="F161" s="41" t="str">
        <f>INDEX(owners!B:B,MATCH(D161,owners!D:D,0))</f>
        <v>TOLLER BOYS 13</v>
      </c>
      <c r="G161" s="41" t="str">
        <f>INDEX(owners!C:C,MATCH(C161,owners!D:D,0))</f>
        <v xml:space="preserve">Andy      </v>
      </c>
      <c r="H161" s="41" t="str">
        <f>INDEX(owners!C:C,MATCH(D161,owners!D:D,0))</f>
        <v xml:space="preserve">Paul      </v>
      </c>
      <c r="I161" s="42"/>
      <c r="J161" s="42"/>
      <c r="K161" s="43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6"/>
      <c r="W161" s="46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spans="1:32" x14ac:dyDescent="0.25">
      <c r="A162" s="41">
        <v>162</v>
      </c>
      <c r="B162" s="41">
        <v>21</v>
      </c>
      <c r="C162" s="41" t="s">
        <v>378</v>
      </c>
      <c r="D162" s="41" t="s">
        <v>375</v>
      </c>
      <c r="E162" s="41" t="str">
        <f>INDEX(owners!B:B,MATCH(C162,owners!D:D,0))</f>
        <v xml:space="preserve">SPORTING ANATTYJACKET    </v>
      </c>
      <c r="F162" s="41" t="str">
        <f>INDEX(owners!B:B,MATCH(D162,owners!D:D,0))</f>
        <v>TOLLER BOYS 13</v>
      </c>
      <c r="G162" s="41" t="str">
        <f>INDEX(owners!C:C,MATCH(C162,owners!D:D,0))</f>
        <v xml:space="preserve">Graham    </v>
      </c>
      <c r="H162" s="41" t="str">
        <f>INDEX(owners!C:C,MATCH(D162,owners!D:D,0))</f>
        <v xml:space="preserve">Paul      </v>
      </c>
      <c r="I162" s="42"/>
      <c r="J162" s="42"/>
      <c r="K162" s="43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6"/>
      <c r="W162" s="46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spans="1:32" x14ac:dyDescent="0.25">
      <c r="A163" s="41">
        <v>163</v>
      </c>
      <c r="B163" s="41">
        <v>21</v>
      </c>
      <c r="C163" s="41" t="s">
        <v>380</v>
      </c>
      <c r="D163" s="41" t="s">
        <v>369</v>
      </c>
      <c r="E163" s="41" t="str">
        <f>INDEX(owners!B:B,MATCH(C163,owners!D:D,0))</f>
        <v>EUXTON SOUTH END</v>
      </c>
      <c r="F163" s="41" t="str">
        <f>INDEX(owners!B:B,MATCH(D163,owners!D:D,0))</f>
        <v>THE JORDI GOMEZ LOVE-IN</v>
      </c>
      <c r="G163" s="41" t="str">
        <f>INDEX(owners!C:C,MATCH(C163,owners!D:D,0))</f>
        <v xml:space="preserve">Antony    </v>
      </c>
      <c r="H163" s="41" t="str">
        <f>INDEX(owners!C:C,MATCH(D163,owners!D:D,0))</f>
        <v xml:space="preserve">Griff     </v>
      </c>
      <c r="I163" s="42"/>
      <c r="J163" s="42"/>
      <c r="K163" s="43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6"/>
      <c r="W163" s="46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spans="1:32" x14ac:dyDescent="0.25">
      <c r="A164" s="41">
        <v>164</v>
      </c>
      <c r="B164" s="41">
        <v>21</v>
      </c>
      <c r="C164" s="41" t="s">
        <v>373</v>
      </c>
      <c r="D164" s="41" t="s">
        <v>376</v>
      </c>
      <c r="E164" s="41" t="str">
        <f>INDEX(owners!B:B,MATCH(C164,owners!D:D,0))</f>
        <v>MURDER ON ZIDANE'S FLOOR</v>
      </c>
      <c r="F164" s="41" t="str">
        <f>INDEX(owners!B:B,MATCH(D164,owners!D:D,0))</f>
        <v>JEAN PIERRE'S TAP INS</v>
      </c>
      <c r="G164" s="41" t="str">
        <f>INDEX(owners!C:C,MATCH(C164,owners!D:D,0))</f>
        <v xml:space="preserve">Rob       </v>
      </c>
      <c r="H164" s="41" t="str">
        <f>INDEX(owners!C:C,MATCH(D164,owners!D:D,0))</f>
        <v xml:space="preserve">Murph     </v>
      </c>
      <c r="I164" s="42"/>
      <c r="J164" s="42"/>
      <c r="K164" s="43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6"/>
      <c r="W164" s="46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2" x14ac:dyDescent="0.25">
      <c r="A165" s="41">
        <v>165</v>
      </c>
      <c r="B165" s="41">
        <v>21</v>
      </c>
      <c r="C165" s="41" t="s">
        <v>374</v>
      </c>
      <c r="D165" s="41" t="s">
        <v>370</v>
      </c>
      <c r="E165" s="41" t="str">
        <f>INDEX(owners!B:B,MATCH(C165,owners!D:D,0))</f>
        <v>LOCOMOTIVE LEIGHPZIG</v>
      </c>
      <c r="F165" s="41" t="str">
        <f>INDEX(owners!B:B,MATCH(D165,owners!D:D,0))</f>
        <v>REAL MADRID ICULE UNITED</v>
      </c>
      <c r="G165" s="41" t="str">
        <f>INDEX(owners!C:C,MATCH(C165,owners!D:D,0))</f>
        <v xml:space="preserve">Mo        </v>
      </c>
      <c r="H165" s="41" t="str">
        <f>INDEX(owners!C:C,MATCH(D165,owners!D:D,0))</f>
        <v xml:space="preserve">Nig       </v>
      </c>
      <c r="I165" s="42"/>
      <c r="J165" s="42"/>
      <c r="K165" s="43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6"/>
      <c r="W165" s="46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2" x14ac:dyDescent="0.25">
      <c r="A166" s="41">
        <v>166</v>
      </c>
      <c r="B166" s="41">
        <v>21</v>
      </c>
      <c r="C166" s="41" t="s">
        <v>379</v>
      </c>
      <c r="D166" s="41" t="s">
        <v>324</v>
      </c>
      <c r="E166" s="41" t="str">
        <f>INDEX(owners!B:B,MATCH(C166,owners!D:D,0))</f>
        <v xml:space="preserve">CHICAGO SAUSAGE KINGS  </v>
      </c>
      <c r="F166" s="41" t="str">
        <f>INDEX(owners!B:B,MATCH(D166,owners!D:D,0))</f>
        <v>SPORTING LESBIANS</v>
      </c>
      <c r="G166" s="41" t="str">
        <f>INDEX(owners!C:C,MATCH(C166,owners!D:D,0))</f>
        <v xml:space="preserve">Greeny    </v>
      </c>
      <c r="H166" s="41" t="str">
        <f>INDEX(owners!C:C,MATCH(D166,owners!D:D,0))</f>
        <v xml:space="preserve">Fid       </v>
      </c>
      <c r="I166" s="42"/>
      <c r="J166" s="42"/>
      <c r="K166" s="43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6"/>
      <c r="W166" s="46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spans="1:32" x14ac:dyDescent="0.25">
      <c r="A167" s="41">
        <v>167</v>
      </c>
      <c r="B167" s="41">
        <v>21</v>
      </c>
      <c r="C167" s="41" t="s">
        <v>371</v>
      </c>
      <c r="D167" s="41" t="s">
        <v>382</v>
      </c>
      <c r="E167" s="41" t="str">
        <f>INDEX(owners!B:B,MATCH(C167,owners!D:D,0))</f>
        <v>BRUSH IT, MUNCH, AND GAG BACK</v>
      </c>
      <c r="F167" s="41" t="str">
        <f>INDEX(owners!B:B,MATCH(D167,owners!D:D,0))</f>
        <v>SAINT JOHN'S</v>
      </c>
      <c r="G167" s="41" t="str">
        <f>INDEX(owners!C:C,MATCH(C167,owners!D:D,0))</f>
        <v xml:space="preserve">Brad      </v>
      </c>
      <c r="H167" s="41" t="str">
        <f>INDEX(owners!C:C,MATCH(D167,owners!D:D,0))</f>
        <v>John</v>
      </c>
      <c r="I167" s="42"/>
      <c r="J167" s="42"/>
      <c r="K167" s="43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6"/>
      <c r="W167" s="46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spans="1:32" x14ac:dyDescent="0.25">
      <c r="A168" s="41">
        <v>168</v>
      </c>
      <c r="B168" s="41">
        <v>21</v>
      </c>
      <c r="C168" s="41" t="s">
        <v>381</v>
      </c>
      <c r="D168" s="41" t="s">
        <v>368</v>
      </c>
      <c r="E168" s="41" t="str">
        <f>INDEX(owners!B:B,MATCH(C168,owners!D:D,0))</f>
        <v>BREAST HOMAGE ALBION</v>
      </c>
      <c r="F168" s="41" t="str">
        <f>INDEX(owners!B:B,MATCH(D168,owners!D:D,0))</f>
        <v xml:space="preserve">AJAX TREESDOWN   </v>
      </c>
      <c r="G168" s="41" t="str">
        <f>INDEX(owners!C:C,MATCH(C168,owners!D:D,0))</f>
        <v>Cluke</v>
      </c>
      <c r="H168" s="41" t="str">
        <f>INDEX(owners!C:C,MATCH(D168,owners!D:D,0))</f>
        <v xml:space="preserve">Jimmy     </v>
      </c>
      <c r="I168" s="42"/>
      <c r="J168" s="42"/>
      <c r="K168" s="43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6"/>
      <c r="W168" s="46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spans="1:32" x14ac:dyDescent="0.25">
      <c r="A169" s="41">
        <v>169</v>
      </c>
      <c r="B169" s="41">
        <v>21</v>
      </c>
      <c r="C169" s="41" t="s">
        <v>377</v>
      </c>
      <c r="D169" s="41" t="s">
        <v>372</v>
      </c>
      <c r="E169" s="41" t="str">
        <f>INDEX(owners!B:B,MATCH(C169,owners!D:D,0))</f>
        <v>FORTUNA DUFFLECOAT</v>
      </c>
      <c r="F169" s="41" t="str">
        <f>INDEX(owners!B:B,MATCH(D169,owners!D:D,0))</f>
        <v>MICKY QUINN'S SHIRT</v>
      </c>
      <c r="G169" s="41" t="str">
        <f>INDEX(owners!C:C,MATCH(C169,owners!D:D,0))</f>
        <v xml:space="preserve">Jonny     </v>
      </c>
      <c r="H169" s="41" t="str">
        <f>INDEX(owners!C:C,MATCH(D169,owners!D:D,0))</f>
        <v xml:space="preserve">Andy      </v>
      </c>
      <c r="I169" s="42"/>
      <c r="J169" s="42"/>
      <c r="K169" s="43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6"/>
      <c r="W169" s="46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spans="1:32" x14ac:dyDescent="0.25">
      <c r="A170" s="41">
        <v>170</v>
      </c>
      <c r="B170" s="41">
        <v>22</v>
      </c>
      <c r="C170" s="41" t="s">
        <v>376</v>
      </c>
      <c r="D170" s="41" t="s">
        <v>374</v>
      </c>
      <c r="E170" s="41" t="str">
        <f>INDEX(owners!B:B,MATCH(C170,owners!D:D,0))</f>
        <v>JEAN PIERRE'S TAP INS</v>
      </c>
      <c r="F170" s="41" t="str">
        <f>INDEX(owners!B:B,MATCH(D170,owners!D:D,0))</f>
        <v>LOCOMOTIVE LEIGHPZIG</v>
      </c>
      <c r="G170" s="41" t="str">
        <f>INDEX(owners!C:C,MATCH(C170,owners!D:D,0))</f>
        <v xml:space="preserve">Murph     </v>
      </c>
      <c r="H170" s="41" t="str">
        <f>INDEX(owners!C:C,MATCH(D170,owners!D:D,0))</f>
        <v xml:space="preserve">Mo        </v>
      </c>
      <c r="I170" s="42"/>
      <c r="J170" s="42"/>
      <c r="K170" s="43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6"/>
      <c r="W170" s="46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2" x14ac:dyDescent="0.25">
      <c r="A171" s="41">
        <v>171</v>
      </c>
      <c r="B171" s="41">
        <v>22</v>
      </c>
      <c r="C171" s="41" t="s">
        <v>369</v>
      </c>
      <c r="D171" s="41" t="s">
        <v>373</v>
      </c>
      <c r="E171" s="41" t="str">
        <f>INDEX(owners!B:B,MATCH(C171,owners!D:D,0))</f>
        <v>THE JORDI GOMEZ LOVE-IN</v>
      </c>
      <c r="F171" s="41" t="str">
        <f>INDEX(owners!B:B,MATCH(D171,owners!D:D,0))</f>
        <v>MURDER ON ZIDANE'S FLOOR</v>
      </c>
      <c r="G171" s="41" t="str">
        <f>INDEX(owners!C:C,MATCH(C171,owners!D:D,0))</f>
        <v xml:space="preserve">Griff     </v>
      </c>
      <c r="H171" s="41" t="str">
        <f>INDEX(owners!C:C,MATCH(D171,owners!D:D,0))</f>
        <v xml:space="preserve">Rob       </v>
      </c>
      <c r="I171" s="42"/>
      <c r="J171" s="42"/>
      <c r="K171" s="43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6"/>
      <c r="W171" s="46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spans="1:32" x14ac:dyDescent="0.25">
      <c r="A172" s="41">
        <v>172</v>
      </c>
      <c r="B172" s="41">
        <v>22</v>
      </c>
      <c r="C172" s="41" t="s">
        <v>375</v>
      </c>
      <c r="D172" s="41" t="s">
        <v>380</v>
      </c>
      <c r="E172" s="41" t="str">
        <f>INDEX(owners!B:B,MATCH(C172,owners!D:D,0))</f>
        <v>TOLLER BOYS 13</v>
      </c>
      <c r="F172" s="41" t="str">
        <f>INDEX(owners!B:B,MATCH(D172,owners!D:D,0))</f>
        <v>EUXTON SOUTH END</v>
      </c>
      <c r="G172" s="41" t="str">
        <f>INDEX(owners!C:C,MATCH(C172,owners!D:D,0))</f>
        <v xml:space="preserve">Paul      </v>
      </c>
      <c r="H172" s="41" t="str">
        <f>INDEX(owners!C:C,MATCH(D172,owners!D:D,0))</f>
        <v xml:space="preserve">Antony    </v>
      </c>
      <c r="I172" s="42"/>
      <c r="J172" s="42"/>
      <c r="K172" s="43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6"/>
      <c r="W172" s="46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spans="1:32" x14ac:dyDescent="0.25">
      <c r="A173" s="41">
        <v>173</v>
      </c>
      <c r="B173" s="41">
        <v>22</v>
      </c>
      <c r="C173" s="41" t="s">
        <v>368</v>
      </c>
      <c r="D173" s="41" t="s">
        <v>377</v>
      </c>
      <c r="E173" s="41" t="str">
        <f>INDEX(owners!B:B,MATCH(C173,owners!D:D,0))</f>
        <v xml:space="preserve">AJAX TREESDOWN   </v>
      </c>
      <c r="F173" s="41" t="str">
        <f>INDEX(owners!B:B,MATCH(D173,owners!D:D,0))</f>
        <v>FORTUNA DUFFLECOAT</v>
      </c>
      <c r="G173" s="41" t="str">
        <f>INDEX(owners!C:C,MATCH(C173,owners!D:D,0))</f>
        <v xml:space="preserve">Jimmy     </v>
      </c>
      <c r="H173" s="41" t="str">
        <f>INDEX(owners!C:C,MATCH(D173,owners!D:D,0))</f>
        <v xml:space="preserve">Jonny     </v>
      </c>
      <c r="I173" s="42"/>
      <c r="J173" s="42"/>
      <c r="K173" s="43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6"/>
      <c r="W173" s="46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 x14ac:dyDescent="0.25">
      <c r="A174" s="41">
        <v>174</v>
      </c>
      <c r="B174" s="41">
        <v>22</v>
      </c>
      <c r="C174" s="41" t="s">
        <v>382</v>
      </c>
      <c r="D174" s="41" t="s">
        <v>381</v>
      </c>
      <c r="E174" s="41" t="str">
        <f>INDEX(owners!B:B,MATCH(C174,owners!D:D,0))</f>
        <v>SAINT JOHN'S</v>
      </c>
      <c r="F174" s="41" t="str">
        <f>INDEX(owners!B:B,MATCH(D174,owners!D:D,0))</f>
        <v>BREAST HOMAGE ALBION</v>
      </c>
      <c r="G174" s="41" t="str">
        <f>INDEX(owners!C:C,MATCH(C174,owners!D:D,0))</f>
        <v>John</v>
      </c>
      <c r="H174" s="41" t="str">
        <f>INDEX(owners!C:C,MATCH(D174,owners!D:D,0))</f>
        <v>Cluke</v>
      </c>
      <c r="I174" s="42"/>
      <c r="J174" s="42"/>
      <c r="K174" s="43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6"/>
      <c r="W174" s="46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2" x14ac:dyDescent="0.25">
      <c r="A175" s="41">
        <v>175</v>
      </c>
      <c r="B175" s="41">
        <v>22</v>
      </c>
      <c r="C175" s="41" t="s">
        <v>324</v>
      </c>
      <c r="D175" s="41" t="s">
        <v>371</v>
      </c>
      <c r="E175" s="41" t="str">
        <f>INDEX(owners!B:B,MATCH(C175,owners!D:D,0))</f>
        <v>SPORTING LESBIANS</v>
      </c>
      <c r="F175" s="41" t="str">
        <f>INDEX(owners!B:B,MATCH(D175,owners!D:D,0))</f>
        <v>BRUSH IT, MUNCH, AND GAG BACK</v>
      </c>
      <c r="G175" s="41" t="str">
        <f>INDEX(owners!C:C,MATCH(C175,owners!D:D,0))</f>
        <v xml:space="preserve">Fid       </v>
      </c>
      <c r="H175" s="41" t="str">
        <f>INDEX(owners!C:C,MATCH(D175,owners!D:D,0))</f>
        <v xml:space="preserve">Brad      </v>
      </c>
      <c r="I175" s="42"/>
      <c r="J175" s="42"/>
      <c r="K175" s="43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6"/>
      <c r="W175" s="46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spans="1:32" x14ac:dyDescent="0.25">
      <c r="A176" s="41">
        <v>176</v>
      </c>
      <c r="B176" s="41">
        <v>22</v>
      </c>
      <c r="C176" s="41" t="s">
        <v>370</v>
      </c>
      <c r="D176" s="41" t="s">
        <v>379</v>
      </c>
      <c r="E176" s="41" t="str">
        <f>INDEX(owners!B:B,MATCH(C176,owners!D:D,0))</f>
        <v>REAL MADRID ICULE UNITED</v>
      </c>
      <c r="F176" s="41" t="str">
        <f>INDEX(owners!B:B,MATCH(D176,owners!D:D,0))</f>
        <v xml:space="preserve">CHICAGO SAUSAGE KINGS  </v>
      </c>
      <c r="G176" s="41" t="str">
        <f>INDEX(owners!C:C,MATCH(C176,owners!D:D,0))</f>
        <v xml:space="preserve">Nig       </v>
      </c>
      <c r="H176" s="41" t="str">
        <f>INDEX(owners!C:C,MATCH(D176,owners!D:D,0))</f>
        <v xml:space="preserve">Greeny    </v>
      </c>
      <c r="I176" s="42"/>
      <c r="J176" s="42"/>
      <c r="K176" s="43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6"/>
      <c r="W176" s="46"/>
      <c r="X176" s="45"/>
      <c r="Y176" s="45"/>
      <c r="Z176" s="45"/>
      <c r="AA176" s="45"/>
      <c r="AB176" s="45"/>
      <c r="AC176" s="45"/>
      <c r="AD176" s="45"/>
      <c r="AE176" s="45"/>
      <c r="AF176" s="45"/>
    </row>
    <row r="177" spans="1:32" x14ac:dyDescent="0.25">
      <c r="A177" s="41">
        <v>177</v>
      </c>
      <c r="B177" s="41">
        <v>22</v>
      </c>
      <c r="C177" s="41" t="s">
        <v>372</v>
      </c>
      <c r="D177" s="41" t="s">
        <v>378</v>
      </c>
      <c r="E177" s="41" t="str">
        <f>INDEX(owners!B:B,MATCH(C177,owners!D:D,0))</f>
        <v>MICKY QUINN'S SHIRT</v>
      </c>
      <c r="F177" s="41" t="str">
        <f>INDEX(owners!B:B,MATCH(D177,owners!D:D,0))</f>
        <v xml:space="preserve">SPORTING ANATTYJACKET    </v>
      </c>
      <c r="G177" s="41" t="str">
        <f>INDEX(owners!C:C,MATCH(C177,owners!D:D,0))</f>
        <v xml:space="preserve">Andy      </v>
      </c>
      <c r="H177" s="41" t="str">
        <f>INDEX(owners!C:C,MATCH(D177,owners!D:D,0))</f>
        <v xml:space="preserve">Graham    </v>
      </c>
      <c r="I177" s="42"/>
      <c r="J177" s="42"/>
      <c r="K177" s="43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6"/>
      <c r="W177" s="46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spans="1:32" x14ac:dyDescent="0.25">
      <c r="A178" s="41">
        <v>178</v>
      </c>
      <c r="B178" s="41">
        <v>23</v>
      </c>
      <c r="C178" s="41" t="s">
        <v>371</v>
      </c>
      <c r="D178" s="41" t="s">
        <v>379</v>
      </c>
      <c r="E178" s="41" t="str">
        <f>INDEX(owners!B:B,MATCH(C178,owners!D:D,0))</f>
        <v>BRUSH IT, MUNCH, AND GAG BACK</v>
      </c>
      <c r="F178" s="41" t="str">
        <f>INDEX(owners!B:B,MATCH(D178,owners!D:D,0))</f>
        <v xml:space="preserve">CHICAGO SAUSAGE KINGS  </v>
      </c>
      <c r="G178" s="41" t="str">
        <f>INDEX(owners!C:C,MATCH(C178,owners!D:D,0))</f>
        <v xml:space="preserve">Brad      </v>
      </c>
      <c r="H178" s="41" t="str">
        <f>INDEX(owners!C:C,MATCH(D178,owners!D:D,0))</f>
        <v xml:space="preserve">Greeny    </v>
      </c>
      <c r="I178" s="42"/>
      <c r="J178" s="42"/>
      <c r="K178" s="43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6"/>
      <c r="W178" s="46"/>
      <c r="X178" s="45"/>
      <c r="Y178" s="45"/>
      <c r="Z178" s="45"/>
      <c r="AA178" s="45"/>
      <c r="AB178" s="45"/>
      <c r="AC178" s="45"/>
      <c r="AD178" s="45"/>
      <c r="AE178" s="45"/>
      <c r="AF178" s="45"/>
    </row>
    <row r="179" spans="1:32" x14ac:dyDescent="0.25">
      <c r="A179" s="41">
        <v>179</v>
      </c>
      <c r="B179" s="41">
        <v>23</v>
      </c>
      <c r="C179" s="41" t="s">
        <v>381</v>
      </c>
      <c r="D179" s="41" t="s">
        <v>374</v>
      </c>
      <c r="E179" s="41" t="str">
        <f>INDEX(owners!B:B,MATCH(C179,owners!D:D,0))</f>
        <v>BREAST HOMAGE ALBION</v>
      </c>
      <c r="F179" s="41" t="str">
        <f>INDEX(owners!B:B,MATCH(D179,owners!D:D,0))</f>
        <v>LOCOMOTIVE LEIGHPZIG</v>
      </c>
      <c r="G179" s="41" t="str">
        <f>INDEX(owners!C:C,MATCH(C179,owners!D:D,0))</f>
        <v>Cluke</v>
      </c>
      <c r="H179" s="41" t="str">
        <f>INDEX(owners!C:C,MATCH(D179,owners!D:D,0))</f>
        <v xml:space="preserve">Mo        </v>
      </c>
      <c r="I179" s="42"/>
      <c r="J179" s="42"/>
      <c r="K179" s="43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6"/>
      <c r="W179" s="46"/>
      <c r="X179" s="45"/>
      <c r="Y179" s="45"/>
      <c r="Z179" s="45"/>
      <c r="AA179" s="45"/>
      <c r="AB179" s="45"/>
      <c r="AC179" s="45"/>
      <c r="AD179" s="45"/>
      <c r="AE179" s="45"/>
      <c r="AF179" s="45"/>
    </row>
    <row r="180" spans="1:32" x14ac:dyDescent="0.25">
      <c r="A180" s="41">
        <v>180</v>
      </c>
      <c r="B180" s="41">
        <v>23</v>
      </c>
      <c r="C180" s="41" t="s">
        <v>377</v>
      </c>
      <c r="D180" s="41" t="s">
        <v>373</v>
      </c>
      <c r="E180" s="41" t="str">
        <f>INDEX(owners!B:B,MATCH(C180,owners!D:D,0))</f>
        <v>FORTUNA DUFFLECOAT</v>
      </c>
      <c r="F180" s="41" t="str">
        <f>INDEX(owners!B:B,MATCH(D180,owners!D:D,0))</f>
        <v>MURDER ON ZIDANE'S FLOOR</v>
      </c>
      <c r="G180" s="41" t="str">
        <f>INDEX(owners!C:C,MATCH(C180,owners!D:D,0))</f>
        <v xml:space="preserve">Jonny     </v>
      </c>
      <c r="H180" s="41" t="str">
        <f>INDEX(owners!C:C,MATCH(D180,owners!D:D,0))</f>
        <v xml:space="preserve">Rob       </v>
      </c>
      <c r="I180" s="42"/>
      <c r="J180" s="42"/>
      <c r="K180" s="43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6"/>
      <c r="W180" s="46"/>
      <c r="X180" s="45"/>
      <c r="Y180" s="45"/>
      <c r="Z180" s="45"/>
      <c r="AA180" s="45"/>
      <c r="AB180" s="45"/>
      <c r="AC180" s="45"/>
      <c r="AD180" s="45"/>
      <c r="AE180" s="45"/>
      <c r="AF180" s="45"/>
    </row>
    <row r="181" spans="1:32" x14ac:dyDescent="0.25">
      <c r="A181" s="41">
        <v>181</v>
      </c>
      <c r="B181" s="41">
        <v>23</v>
      </c>
      <c r="C181" s="41" t="s">
        <v>368</v>
      </c>
      <c r="D181" s="41" t="s">
        <v>380</v>
      </c>
      <c r="E181" s="41" t="str">
        <f>INDEX(owners!B:B,MATCH(C181,owners!D:D,0))</f>
        <v xml:space="preserve">AJAX TREESDOWN   </v>
      </c>
      <c r="F181" s="41" t="str">
        <f>INDEX(owners!B:B,MATCH(D181,owners!D:D,0))</f>
        <v>EUXTON SOUTH END</v>
      </c>
      <c r="G181" s="41" t="str">
        <f>INDEX(owners!C:C,MATCH(C181,owners!D:D,0))</f>
        <v xml:space="preserve">Jimmy     </v>
      </c>
      <c r="H181" s="41" t="str">
        <f>INDEX(owners!C:C,MATCH(D181,owners!D:D,0))</f>
        <v xml:space="preserve">Antony    </v>
      </c>
      <c r="I181" s="42"/>
      <c r="J181" s="42"/>
      <c r="K181" s="43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6"/>
      <c r="W181" s="46"/>
      <c r="X181" s="45"/>
      <c r="Y181" s="45"/>
      <c r="Z181" s="45"/>
      <c r="AA181" s="45"/>
      <c r="AB181" s="45"/>
      <c r="AC181" s="45"/>
      <c r="AD181" s="45"/>
      <c r="AE181" s="45"/>
      <c r="AF181" s="45"/>
    </row>
    <row r="182" spans="1:32" x14ac:dyDescent="0.25">
      <c r="A182" s="41">
        <v>182</v>
      </c>
      <c r="B182" s="41">
        <v>23</v>
      </c>
      <c r="C182" s="41" t="s">
        <v>382</v>
      </c>
      <c r="D182" s="41" t="s">
        <v>378</v>
      </c>
      <c r="E182" s="41" t="str">
        <f>INDEX(owners!B:B,MATCH(C182,owners!D:D,0))</f>
        <v>SAINT JOHN'S</v>
      </c>
      <c r="F182" s="41" t="str">
        <f>INDEX(owners!B:B,MATCH(D182,owners!D:D,0))</f>
        <v xml:space="preserve">SPORTING ANATTYJACKET    </v>
      </c>
      <c r="G182" s="41" t="str">
        <f>INDEX(owners!C:C,MATCH(C182,owners!D:D,0))</f>
        <v>John</v>
      </c>
      <c r="H182" s="41" t="str">
        <f>INDEX(owners!C:C,MATCH(D182,owners!D:D,0))</f>
        <v xml:space="preserve">Graham    </v>
      </c>
      <c r="I182" s="42"/>
      <c r="J182" s="42"/>
      <c r="K182" s="43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6"/>
      <c r="W182" s="46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spans="1:32" x14ac:dyDescent="0.25">
      <c r="A183" s="41">
        <v>183</v>
      </c>
      <c r="B183" s="41">
        <v>23</v>
      </c>
      <c r="C183" s="41" t="s">
        <v>324</v>
      </c>
      <c r="D183" s="41" t="s">
        <v>375</v>
      </c>
      <c r="E183" s="41" t="str">
        <f>INDEX(owners!B:B,MATCH(C183,owners!D:D,0))</f>
        <v>SPORTING LESBIANS</v>
      </c>
      <c r="F183" s="41" t="str">
        <f>INDEX(owners!B:B,MATCH(D183,owners!D:D,0))</f>
        <v>TOLLER BOYS 13</v>
      </c>
      <c r="G183" s="41" t="str">
        <f>INDEX(owners!C:C,MATCH(C183,owners!D:D,0))</f>
        <v xml:space="preserve">Fid       </v>
      </c>
      <c r="H183" s="41" t="str">
        <f>INDEX(owners!C:C,MATCH(D183,owners!D:D,0))</f>
        <v xml:space="preserve">Paul      </v>
      </c>
      <c r="I183" s="42"/>
      <c r="J183" s="42"/>
      <c r="K183" s="43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6"/>
      <c r="W183" s="46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spans="1:32" x14ac:dyDescent="0.25">
      <c r="A184" s="41">
        <v>184</v>
      </c>
      <c r="B184" s="41">
        <v>23</v>
      </c>
      <c r="C184" s="41" t="s">
        <v>370</v>
      </c>
      <c r="D184" s="41" t="s">
        <v>369</v>
      </c>
      <c r="E184" s="41" t="str">
        <f>INDEX(owners!B:B,MATCH(C184,owners!D:D,0))</f>
        <v>REAL MADRID ICULE UNITED</v>
      </c>
      <c r="F184" s="41" t="str">
        <f>INDEX(owners!B:B,MATCH(D184,owners!D:D,0))</f>
        <v>THE JORDI GOMEZ LOVE-IN</v>
      </c>
      <c r="G184" s="41" t="str">
        <f>INDEX(owners!C:C,MATCH(C184,owners!D:D,0))</f>
        <v xml:space="preserve">Nig       </v>
      </c>
      <c r="H184" s="41" t="str">
        <f>INDEX(owners!C:C,MATCH(D184,owners!D:D,0))</f>
        <v xml:space="preserve">Griff     </v>
      </c>
      <c r="I184" s="42"/>
      <c r="J184" s="42"/>
      <c r="K184" s="43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6"/>
      <c r="W184" s="46"/>
      <c r="X184" s="45"/>
      <c r="Y184" s="45"/>
      <c r="Z184" s="45"/>
      <c r="AA184" s="45"/>
      <c r="AB184" s="45"/>
      <c r="AC184" s="45"/>
      <c r="AD184" s="45"/>
      <c r="AE184" s="45"/>
      <c r="AF184" s="45"/>
    </row>
    <row r="185" spans="1:32" x14ac:dyDescent="0.25">
      <c r="A185" s="41">
        <v>185</v>
      </c>
      <c r="B185" s="41">
        <v>23</v>
      </c>
      <c r="C185" s="41" t="s">
        <v>372</v>
      </c>
      <c r="D185" s="41" t="s">
        <v>376</v>
      </c>
      <c r="E185" s="41" t="str">
        <f>INDEX(owners!B:B,MATCH(C185,owners!D:D,0))</f>
        <v>MICKY QUINN'S SHIRT</v>
      </c>
      <c r="F185" s="41" t="str">
        <f>INDEX(owners!B:B,MATCH(D185,owners!D:D,0))</f>
        <v>JEAN PIERRE'S TAP INS</v>
      </c>
      <c r="G185" s="41" t="str">
        <f>INDEX(owners!C:C,MATCH(C185,owners!D:D,0))</f>
        <v xml:space="preserve">Andy      </v>
      </c>
      <c r="H185" s="41" t="str">
        <f>INDEX(owners!C:C,MATCH(D185,owners!D:D,0))</f>
        <v xml:space="preserve">Murph     </v>
      </c>
      <c r="I185" s="42"/>
      <c r="J185" s="42"/>
      <c r="K185" s="43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6"/>
      <c r="W185" s="46"/>
      <c r="X185" s="45"/>
      <c r="Y185" s="45"/>
      <c r="Z185" s="45"/>
      <c r="AA185" s="45"/>
      <c r="AB185" s="45"/>
      <c r="AC185" s="45"/>
      <c r="AD185" s="45"/>
      <c r="AE185" s="45"/>
      <c r="AF185" s="45"/>
    </row>
    <row r="186" spans="1:32" x14ac:dyDescent="0.25">
      <c r="A186" s="41">
        <v>186</v>
      </c>
      <c r="B186" s="41">
        <v>24</v>
      </c>
      <c r="C186" s="41" t="s">
        <v>376</v>
      </c>
      <c r="D186" s="41" t="s">
        <v>371</v>
      </c>
      <c r="E186" s="41" t="str">
        <f>INDEX(owners!B:B,MATCH(C186,owners!D:D,0))</f>
        <v>JEAN PIERRE'S TAP INS</v>
      </c>
      <c r="F186" s="41" t="str">
        <f>INDEX(owners!B:B,MATCH(D186,owners!D:D,0))</f>
        <v>BRUSH IT, MUNCH, AND GAG BACK</v>
      </c>
      <c r="G186" s="41" t="str">
        <f>INDEX(owners!C:C,MATCH(C186,owners!D:D,0))</f>
        <v xml:space="preserve">Murph     </v>
      </c>
      <c r="H186" s="41" t="str">
        <f>INDEX(owners!C:C,MATCH(D186,owners!D:D,0))</f>
        <v xml:space="preserve">Brad      </v>
      </c>
      <c r="I186" s="42"/>
      <c r="J186" s="42"/>
      <c r="K186" s="43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6"/>
      <c r="W186" s="46"/>
      <c r="X186" s="45"/>
      <c r="Y186" s="45"/>
      <c r="Z186" s="45"/>
      <c r="AA186" s="45"/>
      <c r="AB186" s="45"/>
      <c r="AC186" s="45"/>
      <c r="AD186" s="45"/>
      <c r="AE186" s="45"/>
      <c r="AF186" s="45"/>
    </row>
    <row r="187" spans="1:32" x14ac:dyDescent="0.25">
      <c r="A187" s="41">
        <v>187</v>
      </c>
      <c r="B187" s="41">
        <v>24</v>
      </c>
      <c r="C187" s="41" t="s">
        <v>369</v>
      </c>
      <c r="D187" s="41" t="s">
        <v>379</v>
      </c>
      <c r="E187" s="41" t="str">
        <f>INDEX(owners!B:B,MATCH(C187,owners!D:D,0))</f>
        <v>THE JORDI GOMEZ LOVE-IN</v>
      </c>
      <c r="F187" s="41" t="str">
        <f>INDEX(owners!B:B,MATCH(D187,owners!D:D,0))</f>
        <v xml:space="preserve">CHICAGO SAUSAGE KINGS  </v>
      </c>
      <c r="G187" s="41" t="str">
        <f>INDEX(owners!C:C,MATCH(C187,owners!D:D,0))</f>
        <v xml:space="preserve">Griff     </v>
      </c>
      <c r="H187" s="41" t="str">
        <f>INDEX(owners!C:C,MATCH(D187,owners!D:D,0))</f>
        <v xml:space="preserve">Greeny    </v>
      </c>
      <c r="I187" s="42"/>
      <c r="J187" s="42"/>
      <c r="K187" s="43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6"/>
      <c r="W187" s="46"/>
      <c r="X187" s="45"/>
      <c r="Y187" s="45"/>
      <c r="Z187" s="45"/>
      <c r="AA187" s="45"/>
      <c r="AB187" s="45"/>
      <c r="AC187" s="45"/>
      <c r="AD187" s="45"/>
      <c r="AE187" s="45"/>
      <c r="AF187" s="45"/>
    </row>
    <row r="188" spans="1:32" x14ac:dyDescent="0.25">
      <c r="A188" s="41">
        <v>188</v>
      </c>
      <c r="B188" s="41">
        <v>24</v>
      </c>
      <c r="C188" s="41" t="s">
        <v>375</v>
      </c>
      <c r="D188" s="41" t="s">
        <v>374</v>
      </c>
      <c r="E188" s="41" t="str">
        <f>INDEX(owners!B:B,MATCH(C188,owners!D:D,0))</f>
        <v>TOLLER BOYS 13</v>
      </c>
      <c r="F188" s="41" t="str">
        <f>INDEX(owners!B:B,MATCH(D188,owners!D:D,0))</f>
        <v>LOCOMOTIVE LEIGHPZIG</v>
      </c>
      <c r="G188" s="41" t="str">
        <f>INDEX(owners!C:C,MATCH(C188,owners!D:D,0))</f>
        <v xml:space="preserve">Paul      </v>
      </c>
      <c r="H188" s="41" t="str">
        <f>INDEX(owners!C:C,MATCH(D188,owners!D:D,0))</f>
        <v xml:space="preserve">Mo        </v>
      </c>
      <c r="I188" s="42"/>
      <c r="J188" s="42"/>
      <c r="K188" s="43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6"/>
      <c r="W188" s="46"/>
      <c r="X188" s="45"/>
      <c r="Y188" s="45"/>
      <c r="Z188" s="45"/>
      <c r="AA188" s="45"/>
      <c r="AB188" s="45"/>
      <c r="AC188" s="45"/>
      <c r="AD188" s="45"/>
      <c r="AE188" s="45"/>
      <c r="AF188" s="45"/>
    </row>
    <row r="189" spans="1:32" x14ac:dyDescent="0.25">
      <c r="A189" s="41">
        <v>189</v>
      </c>
      <c r="B189" s="41">
        <v>24</v>
      </c>
      <c r="C189" s="41" t="s">
        <v>378</v>
      </c>
      <c r="D189" s="41" t="s">
        <v>373</v>
      </c>
      <c r="E189" s="41" t="str">
        <f>INDEX(owners!B:B,MATCH(C189,owners!D:D,0))</f>
        <v xml:space="preserve">SPORTING ANATTYJACKET    </v>
      </c>
      <c r="F189" s="41" t="str">
        <f>INDEX(owners!B:B,MATCH(D189,owners!D:D,0))</f>
        <v>MURDER ON ZIDANE'S FLOOR</v>
      </c>
      <c r="G189" s="41" t="str">
        <f>INDEX(owners!C:C,MATCH(C189,owners!D:D,0))</f>
        <v xml:space="preserve">Graham    </v>
      </c>
      <c r="H189" s="41" t="str">
        <f>INDEX(owners!C:C,MATCH(D189,owners!D:D,0))</f>
        <v xml:space="preserve">Rob       </v>
      </c>
      <c r="I189" s="42"/>
      <c r="J189" s="42"/>
      <c r="K189" s="43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6"/>
      <c r="W189" s="46"/>
      <c r="X189" s="45"/>
      <c r="Y189" s="45"/>
      <c r="Z189" s="45"/>
      <c r="AA189" s="45"/>
      <c r="AB189" s="45"/>
      <c r="AC189" s="45"/>
      <c r="AD189" s="45"/>
      <c r="AE189" s="45"/>
      <c r="AF189" s="45"/>
    </row>
    <row r="190" spans="1:32" x14ac:dyDescent="0.25">
      <c r="A190" s="41">
        <v>190</v>
      </c>
      <c r="B190" s="41">
        <v>24</v>
      </c>
      <c r="C190" s="41" t="s">
        <v>382</v>
      </c>
      <c r="D190" s="41" t="s">
        <v>368</v>
      </c>
      <c r="E190" s="41" t="str">
        <f>INDEX(owners!B:B,MATCH(C190,owners!D:D,0))</f>
        <v>SAINT JOHN'S</v>
      </c>
      <c r="F190" s="41" t="str">
        <f>INDEX(owners!B:B,MATCH(D190,owners!D:D,0))</f>
        <v xml:space="preserve">AJAX TREESDOWN   </v>
      </c>
      <c r="G190" s="41" t="str">
        <f>INDEX(owners!C:C,MATCH(C190,owners!D:D,0))</f>
        <v>John</v>
      </c>
      <c r="H190" s="41" t="str">
        <f>INDEX(owners!C:C,MATCH(D190,owners!D:D,0))</f>
        <v xml:space="preserve">Jimmy     </v>
      </c>
      <c r="I190" s="42"/>
      <c r="J190" s="42"/>
      <c r="K190" s="43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6"/>
      <c r="W190" s="46"/>
      <c r="X190" s="45"/>
      <c r="Y190" s="45"/>
      <c r="Z190" s="45"/>
      <c r="AA190" s="45"/>
      <c r="AB190" s="45"/>
      <c r="AC190" s="45"/>
      <c r="AD190" s="45"/>
      <c r="AE190" s="45"/>
      <c r="AF190" s="45"/>
    </row>
    <row r="191" spans="1:32" x14ac:dyDescent="0.25">
      <c r="A191" s="41">
        <v>191</v>
      </c>
      <c r="B191" s="41">
        <v>24</v>
      </c>
      <c r="C191" s="41" t="s">
        <v>324</v>
      </c>
      <c r="D191" s="41" t="s">
        <v>377</v>
      </c>
      <c r="E191" s="41" t="str">
        <f>INDEX(owners!B:B,MATCH(C191,owners!D:D,0))</f>
        <v>SPORTING LESBIANS</v>
      </c>
      <c r="F191" s="41" t="str">
        <f>INDEX(owners!B:B,MATCH(D191,owners!D:D,0))</f>
        <v>FORTUNA DUFFLECOAT</v>
      </c>
      <c r="G191" s="41" t="str">
        <f>INDEX(owners!C:C,MATCH(C191,owners!D:D,0))</f>
        <v xml:space="preserve">Fid       </v>
      </c>
      <c r="H191" s="41" t="str">
        <f>INDEX(owners!C:C,MATCH(D191,owners!D:D,0))</f>
        <v xml:space="preserve">Jonny     </v>
      </c>
      <c r="I191" s="42"/>
      <c r="J191" s="42"/>
      <c r="K191" s="43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6"/>
      <c r="W191" s="46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spans="1:32" x14ac:dyDescent="0.25">
      <c r="A192" s="41">
        <v>192</v>
      </c>
      <c r="B192" s="41">
        <v>24</v>
      </c>
      <c r="C192" s="41" t="s">
        <v>370</v>
      </c>
      <c r="D192" s="41" t="s">
        <v>381</v>
      </c>
      <c r="E192" s="41" t="str">
        <f>INDEX(owners!B:B,MATCH(C192,owners!D:D,0))</f>
        <v>REAL MADRID ICULE UNITED</v>
      </c>
      <c r="F192" s="41" t="str">
        <f>INDEX(owners!B:B,MATCH(D192,owners!D:D,0))</f>
        <v>BREAST HOMAGE ALBION</v>
      </c>
      <c r="G192" s="41" t="str">
        <f>INDEX(owners!C:C,MATCH(C192,owners!D:D,0))</f>
        <v xml:space="preserve">Nig       </v>
      </c>
      <c r="H192" s="41" t="str">
        <f>INDEX(owners!C:C,MATCH(D192,owners!D:D,0))</f>
        <v>Cluke</v>
      </c>
      <c r="I192" s="42"/>
      <c r="J192" s="42"/>
      <c r="K192" s="43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6"/>
      <c r="W192" s="46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spans="1:32" x14ac:dyDescent="0.25">
      <c r="A193" s="41">
        <v>193</v>
      </c>
      <c r="B193" s="41">
        <v>24</v>
      </c>
      <c r="C193" s="41" t="s">
        <v>372</v>
      </c>
      <c r="D193" s="41" t="s">
        <v>380</v>
      </c>
      <c r="E193" s="41" t="str">
        <f>INDEX(owners!B:B,MATCH(C193,owners!D:D,0))</f>
        <v>MICKY QUINN'S SHIRT</v>
      </c>
      <c r="F193" s="41" t="str">
        <f>INDEX(owners!B:B,MATCH(D193,owners!D:D,0))</f>
        <v>EUXTON SOUTH END</v>
      </c>
      <c r="G193" s="41" t="str">
        <f>INDEX(owners!C:C,MATCH(C193,owners!D:D,0))</f>
        <v xml:space="preserve">Andy      </v>
      </c>
      <c r="H193" s="41" t="str">
        <f>INDEX(owners!C:C,MATCH(D193,owners!D:D,0))</f>
        <v xml:space="preserve">Antony    </v>
      </c>
      <c r="I193" s="42"/>
      <c r="J193" s="42"/>
      <c r="K193" s="43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6"/>
      <c r="W193" s="46"/>
      <c r="X193" s="45"/>
      <c r="Y193" s="45"/>
      <c r="Z193" s="45"/>
      <c r="AA193" s="45"/>
      <c r="AB193" s="45"/>
      <c r="AC193" s="45"/>
      <c r="AD193" s="45"/>
      <c r="AE193" s="45"/>
      <c r="AF193" s="45"/>
    </row>
    <row r="194" spans="1:32" x14ac:dyDescent="0.25">
      <c r="A194" s="41">
        <v>194</v>
      </c>
      <c r="B194" s="41">
        <v>25</v>
      </c>
      <c r="C194" s="41" t="s">
        <v>373</v>
      </c>
      <c r="D194" s="41" t="s">
        <v>380</v>
      </c>
      <c r="E194" s="41" t="str">
        <f>INDEX(owners!B:B,MATCH(C194,owners!D:D,0))</f>
        <v>MURDER ON ZIDANE'S FLOOR</v>
      </c>
      <c r="F194" s="41" t="str">
        <f>INDEX(owners!B:B,MATCH(D194,owners!D:D,0))</f>
        <v>EUXTON SOUTH END</v>
      </c>
      <c r="G194" s="41" t="str">
        <f>INDEX(owners!C:C,MATCH(C194,owners!D:D,0))</f>
        <v xml:space="preserve">Rob       </v>
      </c>
      <c r="H194" s="41" t="str">
        <f>INDEX(owners!C:C,MATCH(D194,owners!D:D,0))</f>
        <v xml:space="preserve">Antony    </v>
      </c>
      <c r="I194" s="42"/>
      <c r="J194" s="42"/>
      <c r="K194" s="43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6"/>
      <c r="W194" s="46"/>
      <c r="X194" s="45"/>
      <c r="Y194" s="45"/>
      <c r="Z194" s="45"/>
      <c r="AA194" s="45"/>
      <c r="AB194" s="45"/>
      <c r="AC194" s="45"/>
      <c r="AD194" s="45"/>
      <c r="AE194" s="45"/>
      <c r="AF194" s="45"/>
    </row>
    <row r="195" spans="1:32" x14ac:dyDescent="0.25">
      <c r="A195" s="41">
        <v>195</v>
      </c>
      <c r="B195" s="41">
        <v>25</v>
      </c>
      <c r="C195" s="41" t="s">
        <v>374</v>
      </c>
      <c r="D195" s="41" t="s">
        <v>378</v>
      </c>
      <c r="E195" s="41" t="str">
        <f>INDEX(owners!B:B,MATCH(C195,owners!D:D,0))</f>
        <v>LOCOMOTIVE LEIGHPZIG</v>
      </c>
      <c r="F195" s="41" t="str">
        <f>INDEX(owners!B:B,MATCH(D195,owners!D:D,0))</f>
        <v xml:space="preserve">SPORTING ANATTYJACKET    </v>
      </c>
      <c r="G195" s="41" t="str">
        <f>INDEX(owners!C:C,MATCH(C195,owners!D:D,0))</f>
        <v xml:space="preserve">Mo        </v>
      </c>
      <c r="H195" s="41" t="str">
        <f>INDEX(owners!C:C,MATCH(D195,owners!D:D,0))</f>
        <v xml:space="preserve">Graham    </v>
      </c>
      <c r="I195" s="42"/>
      <c r="J195" s="42"/>
      <c r="K195" s="43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6"/>
      <c r="W195" s="46"/>
      <c r="X195" s="45"/>
      <c r="Y195" s="45"/>
      <c r="Z195" s="45"/>
      <c r="AA195" s="45"/>
      <c r="AB195" s="45"/>
      <c r="AC195" s="45"/>
      <c r="AD195" s="45"/>
      <c r="AE195" s="45"/>
      <c r="AF195" s="45"/>
    </row>
    <row r="196" spans="1:32" x14ac:dyDescent="0.25">
      <c r="A196" s="41">
        <v>196</v>
      </c>
      <c r="B196" s="41">
        <v>25</v>
      </c>
      <c r="C196" s="41" t="s">
        <v>379</v>
      </c>
      <c r="D196" s="41" t="s">
        <v>375</v>
      </c>
      <c r="E196" s="41" t="str">
        <f>INDEX(owners!B:B,MATCH(C196,owners!D:D,0))</f>
        <v xml:space="preserve">CHICAGO SAUSAGE KINGS  </v>
      </c>
      <c r="F196" s="41" t="str">
        <f>INDEX(owners!B:B,MATCH(D196,owners!D:D,0))</f>
        <v>TOLLER BOYS 13</v>
      </c>
      <c r="G196" s="41" t="str">
        <f>INDEX(owners!C:C,MATCH(C196,owners!D:D,0))</f>
        <v xml:space="preserve">Greeny    </v>
      </c>
      <c r="H196" s="41" t="str">
        <f>INDEX(owners!C:C,MATCH(D196,owners!D:D,0))</f>
        <v xml:space="preserve">Paul      </v>
      </c>
      <c r="I196" s="42"/>
      <c r="J196" s="42"/>
      <c r="K196" s="43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6"/>
      <c r="W196" s="46"/>
      <c r="X196" s="45"/>
      <c r="Y196" s="45"/>
      <c r="Z196" s="45"/>
      <c r="AA196" s="45"/>
      <c r="AB196" s="45"/>
      <c r="AC196" s="45"/>
      <c r="AD196" s="45"/>
      <c r="AE196" s="45"/>
      <c r="AF196" s="45"/>
    </row>
    <row r="197" spans="1:32" x14ac:dyDescent="0.25">
      <c r="A197" s="41">
        <v>197</v>
      </c>
      <c r="B197" s="41">
        <v>25</v>
      </c>
      <c r="C197" s="41" t="s">
        <v>381</v>
      </c>
      <c r="D197" s="41" t="s">
        <v>376</v>
      </c>
      <c r="E197" s="41" t="str">
        <f>INDEX(owners!B:B,MATCH(C197,owners!D:D,0))</f>
        <v>BREAST HOMAGE ALBION</v>
      </c>
      <c r="F197" s="41" t="str">
        <f>INDEX(owners!B:B,MATCH(D197,owners!D:D,0))</f>
        <v>JEAN PIERRE'S TAP INS</v>
      </c>
      <c r="G197" s="41" t="str">
        <f>INDEX(owners!C:C,MATCH(C197,owners!D:D,0))</f>
        <v>Cluke</v>
      </c>
      <c r="H197" s="41" t="str">
        <f>INDEX(owners!C:C,MATCH(D197,owners!D:D,0))</f>
        <v xml:space="preserve">Murph     </v>
      </c>
      <c r="I197" s="42"/>
      <c r="J197" s="42"/>
      <c r="K197" s="43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6"/>
      <c r="W197" s="46"/>
      <c r="X197" s="45"/>
      <c r="Y197" s="45"/>
      <c r="Z197" s="45"/>
      <c r="AA197" s="45"/>
      <c r="AB197" s="45"/>
      <c r="AC197" s="45"/>
      <c r="AD197" s="45"/>
      <c r="AE197" s="45"/>
      <c r="AF197" s="45"/>
    </row>
    <row r="198" spans="1:32" x14ac:dyDescent="0.25">
      <c r="A198" s="41">
        <v>198</v>
      </c>
      <c r="B198" s="41">
        <v>25</v>
      </c>
      <c r="C198" s="41" t="s">
        <v>377</v>
      </c>
      <c r="D198" s="41" t="s">
        <v>370</v>
      </c>
      <c r="E198" s="41" t="str">
        <f>INDEX(owners!B:B,MATCH(C198,owners!D:D,0))</f>
        <v>FORTUNA DUFFLECOAT</v>
      </c>
      <c r="F198" s="41" t="str">
        <f>INDEX(owners!B:B,MATCH(D198,owners!D:D,0))</f>
        <v>REAL MADRID ICULE UNITED</v>
      </c>
      <c r="G198" s="41" t="str">
        <f>INDEX(owners!C:C,MATCH(C198,owners!D:D,0))</f>
        <v xml:space="preserve">Jonny     </v>
      </c>
      <c r="H198" s="41" t="str">
        <f>INDEX(owners!C:C,MATCH(D198,owners!D:D,0))</f>
        <v xml:space="preserve">Nig       </v>
      </c>
      <c r="I198" s="42"/>
      <c r="J198" s="42"/>
      <c r="K198" s="43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6"/>
      <c r="W198" s="46"/>
      <c r="X198" s="45"/>
      <c r="Y198" s="45"/>
      <c r="Z198" s="45"/>
      <c r="AA198" s="45"/>
      <c r="AB198" s="45"/>
      <c r="AC198" s="45"/>
      <c r="AD198" s="45"/>
      <c r="AE198" s="45"/>
      <c r="AF198" s="45"/>
    </row>
    <row r="199" spans="1:32" x14ac:dyDescent="0.25">
      <c r="A199" s="41">
        <v>199</v>
      </c>
      <c r="B199" s="41">
        <v>25</v>
      </c>
      <c r="C199" s="41" t="s">
        <v>368</v>
      </c>
      <c r="D199" s="41" t="s">
        <v>324</v>
      </c>
      <c r="E199" s="41" t="str">
        <f>INDEX(owners!B:B,MATCH(C199,owners!D:D,0))</f>
        <v xml:space="preserve">AJAX TREESDOWN   </v>
      </c>
      <c r="F199" s="41" t="str">
        <f>INDEX(owners!B:B,MATCH(D199,owners!D:D,0))</f>
        <v>SPORTING LESBIANS</v>
      </c>
      <c r="G199" s="41" t="str">
        <f>INDEX(owners!C:C,MATCH(C199,owners!D:D,0))</f>
        <v xml:space="preserve">Jimmy     </v>
      </c>
      <c r="H199" s="41" t="str">
        <f>INDEX(owners!C:C,MATCH(D199,owners!D:D,0))</f>
        <v xml:space="preserve">Fid       </v>
      </c>
      <c r="I199" s="42"/>
      <c r="J199" s="42"/>
      <c r="K199" s="43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6"/>
      <c r="W199" s="46"/>
      <c r="X199" s="45"/>
      <c r="Y199" s="45"/>
      <c r="Z199" s="45"/>
      <c r="AA199" s="45"/>
      <c r="AB199" s="45"/>
      <c r="AC199" s="45"/>
      <c r="AD199" s="45"/>
      <c r="AE199" s="45"/>
      <c r="AF199" s="45"/>
    </row>
    <row r="200" spans="1:32" x14ac:dyDescent="0.25">
      <c r="A200" s="41">
        <v>200</v>
      </c>
      <c r="B200" s="41">
        <v>25</v>
      </c>
      <c r="C200" s="41" t="s">
        <v>382</v>
      </c>
      <c r="D200" s="41" t="s">
        <v>372</v>
      </c>
      <c r="E200" s="41" t="str">
        <f>INDEX(owners!B:B,MATCH(C200,owners!D:D,0))</f>
        <v>SAINT JOHN'S</v>
      </c>
      <c r="F200" s="41" t="str">
        <f>INDEX(owners!B:B,MATCH(D200,owners!D:D,0))</f>
        <v>MICKY QUINN'S SHIRT</v>
      </c>
      <c r="G200" s="41" t="str">
        <f>INDEX(owners!C:C,MATCH(C200,owners!D:D,0))</f>
        <v>John</v>
      </c>
      <c r="H200" s="41" t="str">
        <f>INDEX(owners!C:C,MATCH(D200,owners!D:D,0))</f>
        <v xml:space="preserve">Andy      </v>
      </c>
      <c r="I200" s="42"/>
      <c r="J200" s="42"/>
      <c r="K200" s="43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6"/>
      <c r="W200" s="46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spans="1:32" x14ac:dyDescent="0.25">
      <c r="A201" s="41">
        <v>201</v>
      </c>
      <c r="B201" s="41">
        <v>25</v>
      </c>
      <c r="C201" s="41" t="s">
        <v>371</v>
      </c>
      <c r="D201" s="41" t="s">
        <v>369</v>
      </c>
      <c r="E201" s="41" t="str">
        <f>INDEX(owners!B:B,MATCH(C201,owners!D:D,0))</f>
        <v>BRUSH IT, MUNCH, AND GAG BACK</v>
      </c>
      <c r="F201" s="41" t="str">
        <f>INDEX(owners!B:B,MATCH(D201,owners!D:D,0))</f>
        <v>THE JORDI GOMEZ LOVE-IN</v>
      </c>
      <c r="G201" s="41" t="str">
        <f>INDEX(owners!C:C,MATCH(C201,owners!D:D,0))</f>
        <v xml:space="preserve">Brad      </v>
      </c>
      <c r="H201" s="41" t="str">
        <f>INDEX(owners!C:C,MATCH(D201,owners!D:D,0))</f>
        <v xml:space="preserve">Griff     </v>
      </c>
      <c r="I201" s="42"/>
      <c r="J201" s="42"/>
      <c r="K201" s="43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6"/>
      <c r="W201" s="46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spans="1:32" x14ac:dyDescent="0.25">
      <c r="A202" s="41">
        <v>202</v>
      </c>
      <c r="B202" s="41">
        <v>26</v>
      </c>
      <c r="C202" s="41" t="s">
        <v>376</v>
      </c>
      <c r="D202" s="41" t="s">
        <v>377</v>
      </c>
      <c r="E202" s="41" t="str">
        <f>INDEX(owners!B:B,MATCH(C202,owners!D:D,0))</f>
        <v>JEAN PIERRE'S TAP INS</v>
      </c>
      <c r="F202" s="41" t="str">
        <f>INDEX(owners!B:B,MATCH(D202,owners!D:D,0))</f>
        <v>FORTUNA DUFFLECOAT</v>
      </c>
      <c r="G202" s="41" t="str">
        <f>INDEX(owners!C:C,MATCH(C202,owners!D:D,0))</f>
        <v xml:space="preserve">Murph     </v>
      </c>
      <c r="H202" s="41" t="str">
        <f>INDEX(owners!C:C,MATCH(D202,owners!D:D,0))</f>
        <v xml:space="preserve">Jonny     </v>
      </c>
      <c r="I202" s="42"/>
      <c r="J202" s="42"/>
      <c r="K202" s="43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6"/>
      <c r="W202" s="46"/>
      <c r="X202" s="45"/>
      <c r="Y202" s="45"/>
      <c r="Z202" s="45"/>
      <c r="AA202" s="45"/>
      <c r="AB202" s="45"/>
      <c r="AC202" s="45"/>
      <c r="AD202" s="45"/>
      <c r="AE202" s="45"/>
      <c r="AF202" s="45"/>
    </row>
    <row r="203" spans="1:32" x14ac:dyDescent="0.25">
      <c r="A203" s="41">
        <v>203</v>
      </c>
      <c r="B203" s="41">
        <v>26</v>
      </c>
      <c r="C203" s="41" t="s">
        <v>369</v>
      </c>
      <c r="D203" s="41" t="s">
        <v>381</v>
      </c>
      <c r="E203" s="41" t="str">
        <f>INDEX(owners!B:B,MATCH(C203,owners!D:D,0))</f>
        <v>THE JORDI GOMEZ LOVE-IN</v>
      </c>
      <c r="F203" s="41" t="str">
        <f>INDEX(owners!B:B,MATCH(D203,owners!D:D,0))</f>
        <v>BREAST HOMAGE ALBION</v>
      </c>
      <c r="G203" s="41" t="str">
        <f>INDEX(owners!C:C,MATCH(C203,owners!D:D,0))</f>
        <v xml:space="preserve">Griff     </v>
      </c>
      <c r="H203" s="41" t="str">
        <f>INDEX(owners!C:C,MATCH(D203,owners!D:D,0))</f>
        <v>Cluke</v>
      </c>
      <c r="I203" s="42"/>
      <c r="J203" s="42"/>
      <c r="K203" s="43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6"/>
      <c r="W203" s="46"/>
      <c r="X203" s="45"/>
      <c r="Y203" s="45"/>
      <c r="Z203" s="45"/>
      <c r="AA203" s="45"/>
      <c r="AB203" s="45"/>
      <c r="AC203" s="45"/>
      <c r="AD203" s="45"/>
      <c r="AE203" s="45"/>
      <c r="AF203" s="45"/>
    </row>
    <row r="204" spans="1:32" x14ac:dyDescent="0.25">
      <c r="A204" s="41">
        <v>204</v>
      </c>
      <c r="B204" s="41">
        <v>26</v>
      </c>
      <c r="C204" s="41" t="s">
        <v>375</v>
      </c>
      <c r="D204" s="41" t="s">
        <v>371</v>
      </c>
      <c r="E204" s="41" t="str">
        <f>INDEX(owners!B:B,MATCH(C204,owners!D:D,0))</f>
        <v>TOLLER BOYS 13</v>
      </c>
      <c r="F204" s="41" t="str">
        <f>INDEX(owners!B:B,MATCH(D204,owners!D:D,0))</f>
        <v>BRUSH IT, MUNCH, AND GAG BACK</v>
      </c>
      <c r="G204" s="41" t="str">
        <f>INDEX(owners!C:C,MATCH(C204,owners!D:D,0))</f>
        <v xml:space="preserve">Paul      </v>
      </c>
      <c r="H204" s="41" t="str">
        <f>INDEX(owners!C:C,MATCH(D204,owners!D:D,0))</f>
        <v xml:space="preserve">Brad      </v>
      </c>
      <c r="I204" s="42"/>
      <c r="J204" s="42"/>
      <c r="K204" s="43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6"/>
      <c r="W204" s="46"/>
      <c r="X204" s="45"/>
      <c r="Y204" s="45"/>
      <c r="Z204" s="45"/>
      <c r="AA204" s="45"/>
      <c r="AB204" s="45"/>
      <c r="AC204" s="45"/>
      <c r="AD204" s="45"/>
      <c r="AE204" s="45"/>
      <c r="AF204" s="45"/>
    </row>
    <row r="205" spans="1:32" x14ac:dyDescent="0.25">
      <c r="A205" s="41">
        <v>205</v>
      </c>
      <c r="B205" s="41">
        <v>26</v>
      </c>
      <c r="C205" s="41" t="s">
        <v>378</v>
      </c>
      <c r="D205" s="41" t="s">
        <v>379</v>
      </c>
      <c r="E205" s="41" t="str">
        <f>INDEX(owners!B:B,MATCH(C205,owners!D:D,0))</f>
        <v xml:space="preserve">SPORTING ANATTYJACKET    </v>
      </c>
      <c r="F205" s="41" t="str">
        <f>INDEX(owners!B:B,MATCH(D205,owners!D:D,0))</f>
        <v xml:space="preserve">CHICAGO SAUSAGE KINGS  </v>
      </c>
      <c r="G205" s="41" t="str">
        <f>INDEX(owners!C:C,MATCH(C205,owners!D:D,0))</f>
        <v xml:space="preserve">Graham    </v>
      </c>
      <c r="H205" s="41" t="str">
        <f>INDEX(owners!C:C,MATCH(D205,owners!D:D,0))</f>
        <v xml:space="preserve">Greeny    </v>
      </c>
      <c r="I205" s="42"/>
      <c r="J205" s="42"/>
      <c r="K205" s="43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6"/>
      <c r="W205" s="46"/>
      <c r="X205" s="45"/>
      <c r="Y205" s="45"/>
      <c r="Z205" s="45"/>
      <c r="AA205" s="45"/>
      <c r="AB205" s="45"/>
      <c r="AC205" s="45"/>
      <c r="AD205" s="45"/>
      <c r="AE205" s="45"/>
      <c r="AF205" s="45"/>
    </row>
    <row r="206" spans="1:32" x14ac:dyDescent="0.25">
      <c r="A206" s="41">
        <v>206</v>
      </c>
      <c r="B206" s="41">
        <v>26</v>
      </c>
      <c r="C206" s="41" t="s">
        <v>380</v>
      </c>
      <c r="D206" s="41" t="s">
        <v>374</v>
      </c>
      <c r="E206" s="41" t="str">
        <f>INDEX(owners!B:B,MATCH(C206,owners!D:D,0))</f>
        <v>EUXTON SOUTH END</v>
      </c>
      <c r="F206" s="41" t="str">
        <f>INDEX(owners!B:B,MATCH(D206,owners!D:D,0))</f>
        <v>LOCOMOTIVE LEIGHPZIG</v>
      </c>
      <c r="G206" s="41" t="str">
        <f>INDEX(owners!C:C,MATCH(C206,owners!D:D,0))</f>
        <v xml:space="preserve">Antony    </v>
      </c>
      <c r="H206" s="41" t="str">
        <f>INDEX(owners!C:C,MATCH(D206,owners!D:D,0))</f>
        <v xml:space="preserve">Mo        </v>
      </c>
      <c r="I206" s="42"/>
      <c r="J206" s="42"/>
      <c r="K206" s="43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6"/>
      <c r="W206" s="46"/>
      <c r="X206" s="45"/>
      <c r="Y206" s="45"/>
      <c r="Z206" s="45"/>
      <c r="AA206" s="45"/>
      <c r="AB206" s="45"/>
      <c r="AC206" s="45"/>
      <c r="AD206" s="45"/>
      <c r="AE206" s="45"/>
      <c r="AF206" s="45"/>
    </row>
    <row r="207" spans="1:32" x14ac:dyDescent="0.25">
      <c r="A207" s="41">
        <v>207</v>
      </c>
      <c r="B207" s="41">
        <v>26</v>
      </c>
      <c r="C207" s="41" t="s">
        <v>324</v>
      </c>
      <c r="D207" s="41" t="s">
        <v>382</v>
      </c>
      <c r="E207" s="41" t="str">
        <f>INDEX(owners!B:B,MATCH(C207,owners!D:D,0))</f>
        <v>SPORTING LESBIANS</v>
      </c>
      <c r="F207" s="41" t="str">
        <f>INDEX(owners!B:B,MATCH(D207,owners!D:D,0))</f>
        <v>SAINT JOHN'S</v>
      </c>
      <c r="G207" s="41" t="str">
        <f>INDEX(owners!C:C,MATCH(C207,owners!D:D,0))</f>
        <v xml:space="preserve">Fid       </v>
      </c>
      <c r="H207" s="41" t="str">
        <f>INDEX(owners!C:C,MATCH(D207,owners!D:D,0))</f>
        <v>John</v>
      </c>
      <c r="I207" s="42"/>
      <c r="J207" s="42"/>
      <c r="K207" s="43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6"/>
      <c r="W207" s="46"/>
      <c r="X207" s="45"/>
      <c r="Y207" s="45"/>
      <c r="Z207" s="45"/>
      <c r="AA207" s="45"/>
      <c r="AB207" s="45"/>
      <c r="AC207" s="45"/>
      <c r="AD207" s="45"/>
      <c r="AE207" s="45"/>
      <c r="AF207" s="45"/>
    </row>
    <row r="208" spans="1:32" x14ac:dyDescent="0.25">
      <c r="A208" s="41">
        <v>208</v>
      </c>
      <c r="B208" s="41">
        <v>26</v>
      </c>
      <c r="C208" s="41" t="s">
        <v>370</v>
      </c>
      <c r="D208" s="41" t="s">
        <v>368</v>
      </c>
      <c r="E208" s="41" t="str">
        <f>INDEX(owners!B:B,MATCH(C208,owners!D:D,0))</f>
        <v>REAL MADRID ICULE UNITED</v>
      </c>
      <c r="F208" s="41" t="str">
        <f>INDEX(owners!B:B,MATCH(D208,owners!D:D,0))</f>
        <v xml:space="preserve">AJAX TREESDOWN   </v>
      </c>
      <c r="G208" s="41" t="str">
        <f>INDEX(owners!C:C,MATCH(C208,owners!D:D,0))</f>
        <v xml:space="preserve">Nig       </v>
      </c>
      <c r="H208" s="41" t="str">
        <f>INDEX(owners!C:C,MATCH(D208,owners!D:D,0))</f>
        <v xml:space="preserve">Jimmy     </v>
      </c>
      <c r="I208" s="42"/>
      <c r="J208" s="42"/>
      <c r="K208" s="43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6"/>
      <c r="W208" s="46"/>
      <c r="X208" s="45"/>
      <c r="Y208" s="45"/>
      <c r="Z208" s="45"/>
      <c r="AA208" s="45"/>
      <c r="AB208" s="45"/>
      <c r="AC208" s="45"/>
      <c r="AD208" s="45"/>
      <c r="AE208" s="45"/>
      <c r="AF208" s="45"/>
    </row>
    <row r="209" spans="1:32" x14ac:dyDescent="0.25">
      <c r="A209" s="41">
        <v>209</v>
      </c>
      <c r="B209" s="41">
        <v>26</v>
      </c>
      <c r="C209" s="41" t="s">
        <v>372</v>
      </c>
      <c r="D209" s="41" t="s">
        <v>373</v>
      </c>
      <c r="E209" s="41" t="str">
        <f>INDEX(owners!B:B,MATCH(C209,owners!D:D,0))</f>
        <v>MICKY QUINN'S SHIRT</v>
      </c>
      <c r="F209" s="41" t="str">
        <f>INDEX(owners!B:B,MATCH(D209,owners!D:D,0))</f>
        <v>MURDER ON ZIDANE'S FLOOR</v>
      </c>
      <c r="G209" s="41" t="str">
        <f>INDEX(owners!C:C,MATCH(C209,owners!D:D,0))</f>
        <v xml:space="preserve">Andy      </v>
      </c>
      <c r="H209" s="41" t="str">
        <f>INDEX(owners!C:C,MATCH(D209,owners!D:D,0))</f>
        <v xml:space="preserve">Rob       </v>
      </c>
      <c r="I209" s="42"/>
      <c r="J209" s="42"/>
      <c r="K209" s="43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6"/>
      <c r="W209" s="46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spans="1:32" x14ac:dyDescent="0.25">
      <c r="A210" s="41">
        <v>210</v>
      </c>
      <c r="B210" s="41">
        <v>27</v>
      </c>
      <c r="C210" s="41" t="s">
        <v>374</v>
      </c>
      <c r="D210" s="41" t="s">
        <v>373</v>
      </c>
      <c r="E210" s="41" t="str">
        <f>INDEX(owners!B:B,MATCH(C210,owners!D:D,0))</f>
        <v>LOCOMOTIVE LEIGHPZIG</v>
      </c>
      <c r="F210" s="41" t="str">
        <f>INDEX(owners!B:B,MATCH(D210,owners!D:D,0))</f>
        <v>MURDER ON ZIDANE'S FLOOR</v>
      </c>
      <c r="G210" s="41" t="str">
        <f>INDEX(owners!C:C,MATCH(C210,owners!D:D,0))</f>
        <v xml:space="preserve">Mo        </v>
      </c>
      <c r="H210" s="41" t="str">
        <f>INDEX(owners!C:C,MATCH(D210,owners!D:D,0))</f>
        <v xml:space="preserve">Rob       </v>
      </c>
      <c r="I210" s="42"/>
      <c r="J210" s="42"/>
      <c r="K210" s="43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6"/>
      <c r="W210" s="46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spans="1:32" x14ac:dyDescent="0.25">
      <c r="A211" s="41">
        <v>211</v>
      </c>
      <c r="B211" s="41">
        <v>27</v>
      </c>
      <c r="C211" s="41" t="s">
        <v>379</v>
      </c>
      <c r="D211" s="41" t="s">
        <v>380</v>
      </c>
      <c r="E211" s="41" t="str">
        <f>INDEX(owners!B:B,MATCH(C211,owners!D:D,0))</f>
        <v xml:space="preserve">CHICAGO SAUSAGE KINGS  </v>
      </c>
      <c r="F211" s="41" t="str">
        <f>INDEX(owners!B:B,MATCH(D211,owners!D:D,0))</f>
        <v>EUXTON SOUTH END</v>
      </c>
      <c r="G211" s="41" t="str">
        <f>INDEX(owners!C:C,MATCH(C211,owners!D:D,0))</f>
        <v xml:space="preserve">Greeny    </v>
      </c>
      <c r="H211" s="41" t="str">
        <f>INDEX(owners!C:C,MATCH(D211,owners!D:D,0))</f>
        <v xml:space="preserve">Antony    </v>
      </c>
      <c r="I211" s="42"/>
      <c r="J211" s="42"/>
      <c r="K211" s="43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6"/>
      <c r="W211" s="46"/>
      <c r="X211" s="45"/>
      <c r="Y211" s="45"/>
      <c r="Z211" s="45"/>
      <c r="AA211" s="45"/>
      <c r="AB211" s="45"/>
      <c r="AC211" s="45"/>
      <c r="AD211" s="45"/>
      <c r="AE211" s="45"/>
      <c r="AF211" s="45"/>
    </row>
    <row r="212" spans="1:32" x14ac:dyDescent="0.25">
      <c r="A212" s="41">
        <v>212</v>
      </c>
      <c r="B212" s="41">
        <v>27</v>
      </c>
      <c r="C212" s="41" t="s">
        <v>371</v>
      </c>
      <c r="D212" s="41" t="s">
        <v>378</v>
      </c>
      <c r="E212" s="41" t="str">
        <f>INDEX(owners!B:B,MATCH(C212,owners!D:D,0))</f>
        <v>BRUSH IT, MUNCH, AND GAG BACK</v>
      </c>
      <c r="F212" s="41" t="str">
        <f>INDEX(owners!B:B,MATCH(D212,owners!D:D,0))</f>
        <v xml:space="preserve">SPORTING ANATTYJACKET    </v>
      </c>
      <c r="G212" s="41" t="str">
        <f>INDEX(owners!C:C,MATCH(C212,owners!D:D,0))</f>
        <v xml:space="preserve">Brad      </v>
      </c>
      <c r="H212" s="41" t="str">
        <f>INDEX(owners!C:C,MATCH(D212,owners!D:D,0))</f>
        <v xml:space="preserve">Graham    </v>
      </c>
      <c r="I212" s="42"/>
      <c r="J212" s="42"/>
      <c r="K212" s="43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6"/>
      <c r="W212" s="46"/>
      <c r="X212" s="45"/>
      <c r="Y212" s="45"/>
      <c r="Z212" s="45"/>
      <c r="AA212" s="45"/>
      <c r="AB212" s="45"/>
      <c r="AC212" s="45"/>
      <c r="AD212" s="45"/>
      <c r="AE212" s="45"/>
      <c r="AF212" s="45"/>
    </row>
    <row r="213" spans="1:32" x14ac:dyDescent="0.25">
      <c r="A213" s="41">
        <v>213</v>
      </c>
      <c r="B213" s="41">
        <v>27</v>
      </c>
      <c r="C213" s="41" t="s">
        <v>381</v>
      </c>
      <c r="D213" s="41" t="s">
        <v>375</v>
      </c>
      <c r="E213" s="41" t="str">
        <f>INDEX(owners!B:B,MATCH(C213,owners!D:D,0))</f>
        <v>BREAST HOMAGE ALBION</v>
      </c>
      <c r="F213" s="41" t="str">
        <f>INDEX(owners!B:B,MATCH(D213,owners!D:D,0))</f>
        <v>TOLLER BOYS 13</v>
      </c>
      <c r="G213" s="41" t="str">
        <f>INDEX(owners!C:C,MATCH(C213,owners!D:D,0))</f>
        <v>Cluke</v>
      </c>
      <c r="H213" s="41" t="str">
        <f>INDEX(owners!C:C,MATCH(D213,owners!D:D,0))</f>
        <v xml:space="preserve">Paul      </v>
      </c>
      <c r="I213" s="42"/>
      <c r="J213" s="42"/>
      <c r="K213" s="43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6"/>
      <c r="W213" s="46"/>
      <c r="X213" s="45"/>
      <c r="Y213" s="45"/>
      <c r="Z213" s="45"/>
      <c r="AA213" s="45"/>
      <c r="AB213" s="45"/>
      <c r="AC213" s="45"/>
      <c r="AD213" s="45"/>
      <c r="AE213" s="45"/>
      <c r="AF213" s="45"/>
    </row>
    <row r="214" spans="1:32" x14ac:dyDescent="0.25">
      <c r="A214" s="41">
        <v>214</v>
      </c>
      <c r="B214" s="41">
        <v>27</v>
      </c>
      <c r="C214" s="41" t="s">
        <v>377</v>
      </c>
      <c r="D214" s="41" t="s">
        <v>369</v>
      </c>
      <c r="E214" s="41" t="str">
        <f>INDEX(owners!B:B,MATCH(C214,owners!D:D,0))</f>
        <v>FORTUNA DUFFLECOAT</v>
      </c>
      <c r="F214" s="41" t="str">
        <f>INDEX(owners!B:B,MATCH(D214,owners!D:D,0))</f>
        <v>THE JORDI GOMEZ LOVE-IN</v>
      </c>
      <c r="G214" s="41" t="str">
        <f>INDEX(owners!C:C,MATCH(C214,owners!D:D,0))</f>
        <v xml:space="preserve">Jonny     </v>
      </c>
      <c r="H214" s="41" t="str">
        <f>INDEX(owners!C:C,MATCH(D214,owners!D:D,0))</f>
        <v xml:space="preserve">Griff     </v>
      </c>
      <c r="I214" s="42"/>
      <c r="J214" s="42"/>
      <c r="K214" s="43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6"/>
      <c r="W214" s="46"/>
      <c r="X214" s="45"/>
      <c r="Y214" s="45"/>
      <c r="Z214" s="45"/>
      <c r="AA214" s="45"/>
      <c r="AB214" s="45"/>
      <c r="AC214" s="45"/>
      <c r="AD214" s="45"/>
      <c r="AE214" s="45"/>
      <c r="AF214" s="45"/>
    </row>
    <row r="215" spans="1:32" x14ac:dyDescent="0.25">
      <c r="A215" s="41">
        <v>215</v>
      </c>
      <c r="B215" s="41">
        <v>27</v>
      </c>
      <c r="C215" s="41" t="s">
        <v>368</v>
      </c>
      <c r="D215" s="41" t="s">
        <v>376</v>
      </c>
      <c r="E215" s="41" t="str">
        <f>INDEX(owners!B:B,MATCH(C215,owners!D:D,0))</f>
        <v xml:space="preserve">AJAX TREESDOWN   </v>
      </c>
      <c r="F215" s="41" t="str">
        <f>INDEX(owners!B:B,MATCH(D215,owners!D:D,0))</f>
        <v>JEAN PIERRE'S TAP INS</v>
      </c>
      <c r="G215" s="41" t="str">
        <f>INDEX(owners!C:C,MATCH(C215,owners!D:D,0))</f>
        <v xml:space="preserve">Jimmy     </v>
      </c>
      <c r="H215" s="41" t="str">
        <f>INDEX(owners!C:C,MATCH(D215,owners!D:D,0))</f>
        <v xml:space="preserve">Murph     </v>
      </c>
      <c r="I215" s="42"/>
      <c r="J215" s="42"/>
      <c r="K215" s="43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6"/>
      <c r="W215" s="46"/>
      <c r="X215" s="45"/>
      <c r="Y215" s="45"/>
      <c r="Z215" s="45"/>
      <c r="AA215" s="45"/>
      <c r="AB215" s="45"/>
      <c r="AC215" s="45"/>
      <c r="AD215" s="45"/>
      <c r="AE215" s="45"/>
      <c r="AF215" s="45"/>
    </row>
    <row r="216" spans="1:32" x14ac:dyDescent="0.25">
      <c r="A216" s="41">
        <v>216</v>
      </c>
      <c r="B216" s="41">
        <v>27</v>
      </c>
      <c r="C216" s="41" t="s">
        <v>382</v>
      </c>
      <c r="D216" s="41" t="s">
        <v>370</v>
      </c>
      <c r="E216" s="41" t="str">
        <f>INDEX(owners!B:B,MATCH(C216,owners!D:D,0))</f>
        <v>SAINT JOHN'S</v>
      </c>
      <c r="F216" s="41" t="str">
        <f>INDEX(owners!B:B,MATCH(D216,owners!D:D,0))</f>
        <v>REAL MADRID ICULE UNITED</v>
      </c>
      <c r="G216" s="41" t="str">
        <f>INDEX(owners!C:C,MATCH(C216,owners!D:D,0))</f>
        <v>John</v>
      </c>
      <c r="H216" s="41" t="str">
        <f>INDEX(owners!C:C,MATCH(D216,owners!D:D,0))</f>
        <v xml:space="preserve">Nig       </v>
      </c>
      <c r="I216" s="42"/>
      <c r="J216" s="42"/>
      <c r="K216" s="43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6"/>
      <c r="W216" s="46"/>
      <c r="X216" s="45"/>
      <c r="Y216" s="45"/>
      <c r="Z216" s="45"/>
      <c r="AA216" s="45"/>
      <c r="AB216" s="45"/>
      <c r="AC216" s="45"/>
      <c r="AD216" s="45"/>
      <c r="AE216" s="45"/>
      <c r="AF216" s="45"/>
    </row>
    <row r="217" spans="1:32" x14ac:dyDescent="0.25">
      <c r="A217" s="41">
        <v>217</v>
      </c>
      <c r="B217" s="41">
        <v>27</v>
      </c>
      <c r="C217" s="41" t="s">
        <v>324</v>
      </c>
      <c r="D217" s="41" t="s">
        <v>372</v>
      </c>
      <c r="E217" s="41" t="str">
        <f>INDEX(owners!B:B,MATCH(C217,owners!D:D,0))</f>
        <v>SPORTING LESBIANS</v>
      </c>
      <c r="F217" s="41" t="str">
        <f>INDEX(owners!B:B,MATCH(D217,owners!D:D,0))</f>
        <v>MICKY QUINN'S SHIRT</v>
      </c>
      <c r="G217" s="41" t="str">
        <f>INDEX(owners!C:C,MATCH(C217,owners!D:D,0))</f>
        <v xml:space="preserve">Fid       </v>
      </c>
      <c r="H217" s="41" t="str">
        <f>INDEX(owners!C:C,MATCH(D217,owners!D:D,0))</f>
        <v xml:space="preserve">Andy      </v>
      </c>
      <c r="I217" s="42"/>
      <c r="J217" s="42"/>
      <c r="K217" s="43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6"/>
      <c r="W217" s="46"/>
      <c r="X217" s="45"/>
      <c r="Y217" s="45"/>
      <c r="Z217" s="45"/>
      <c r="AA217" s="45"/>
      <c r="AB217" s="45"/>
      <c r="AC217" s="45"/>
      <c r="AD217" s="45"/>
      <c r="AE217" s="45"/>
      <c r="AF217" s="45"/>
    </row>
    <row r="218" spans="1:32" x14ac:dyDescent="0.25">
      <c r="A218" s="41">
        <v>218</v>
      </c>
      <c r="B218" s="41">
        <v>28</v>
      </c>
      <c r="C218" s="41" t="s">
        <v>376</v>
      </c>
      <c r="D218" s="41" t="s">
        <v>382</v>
      </c>
      <c r="E218" s="41" t="str">
        <f>INDEX(owners!B:B,MATCH(C218,owners!D:D,0))</f>
        <v>JEAN PIERRE'S TAP INS</v>
      </c>
      <c r="F218" s="41" t="str">
        <f>INDEX(owners!B:B,MATCH(D218,owners!D:D,0))</f>
        <v>SAINT JOHN'S</v>
      </c>
      <c r="G218" s="41" t="str">
        <f>INDEX(owners!C:C,MATCH(C218,owners!D:D,0))</f>
        <v xml:space="preserve">Murph     </v>
      </c>
      <c r="H218" s="41" t="str">
        <f>INDEX(owners!C:C,MATCH(D218,owners!D:D,0))</f>
        <v>John</v>
      </c>
      <c r="I218" s="42"/>
      <c r="J218" s="42"/>
      <c r="K218" s="43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6"/>
      <c r="W218" s="46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spans="1:32" x14ac:dyDescent="0.25">
      <c r="A219" s="41">
        <v>219</v>
      </c>
      <c r="B219" s="41">
        <v>28</v>
      </c>
      <c r="C219" s="41" t="s">
        <v>369</v>
      </c>
      <c r="D219" s="41" t="s">
        <v>368</v>
      </c>
      <c r="E219" s="41" t="str">
        <f>INDEX(owners!B:B,MATCH(C219,owners!D:D,0))</f>
        <v>THE JORDI GOMEZ LOVE-IN</v>
      </c>
      <c r="F219" s="41" t="str">
        <f>INDEX(owners!B:B,MATCH(D219,owners!D:D,0))</f>
        <v xml:space="preserve">AJAX TREESDOWN   </v>
      </c>
      <c r="G219" s="41" t="str">
        <f>INDEX(owners!C:C,MATCH(C219,owners!D:D,0))</f>
        <v xml:space="preserve">Griff     </v>
      </c>
      <c r="H219" s="41" t="str">
        <f>INDEX(owners!C:C,MATCH(D219,owners!D:D,0))</f>
        <v xml:space="preserve">Jimmy     </v>
      </c>
      <c r="I219" s="42"/>
      <c r="J219" s="42"/>
      <c r="K219" s="43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6"/>
      <c r="W219" s="46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spans="1:32" x14ac:dyDescent="0.25">
      <c r="A220" s="41">
        <v>220</v>
      </c>
      <c r="B220" s="41">
        <v>28</v>
      </c>
      <c r="C220" s="41" t="s">
        <v>375</v>
      </c>
      <c r="D220" s="41" t="s">
        <v>377</v>
      </c>
      <c r="E220" s="41" t="str">
        <f>INDEX(owners!B:B,MATCH(C220,owners!D:D,0))</f>
        <v>TOLLER BOYS 13</v>
      </c>
      <c r="F220" s="41" t="str">
        <f>INDEX(owners!B:B,MATCH(D220,owners!D:D,0))</f>
        <v>FORTUNA DUFFLECOAT</v>
      </c>
      <c r="G220" s="41" t="str">
        <f>INDEX(owners!C:C,MATCH(C220,owners!D:D,0))</f>
        <v xml:space="preserve">Paul      </v>
      </c>
      <c r="H220" s="41" t="str">
        <f>INDEX(owners!C:C,MATCH(D220,owners!D:D,0))</f>
        <v xml:space="preserve">Jonny     </v>
      </c>
      <c r="I220" s="42"/>
      <c r="J220" s="42"/>
      <c r="K220" s="43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6"/>
      <c r="W220" s="46"/>
      <c r="X220" s="45"/>
      <c r="Y220" s="45"/>
      <c r="Z220" s="45"/>
      <c r="AA220" s="45"/>
      <c r="AB220" s="45"/>
      <c r="AC220" s="45"/>
      <c r="AD220" s="45"/>
      <c r="AE220" s="45"/>
      <c r="AF220" s="45"/>
    </row>
    <row r="221" spans="1:32" x14ac:dyDescent="0.25">
      <c r="A221" s="41">
        <v>221</v>
      </c>
      <c r="B221" s="41">
        <v>28</v>
      </c>
      <c r="C221" s="41" t="s">
        <v>378</v>
      </c>
      <c r="D221" s="41" t="s">
        <v>381</v>
      </c>
      <c r="E221" s="41" t="str">
        <f>INDEX(owners!B:B,MATCH(C221,owners!D:D,0))</f>
        <v xml:space="preserve">SPORTING ANATTYJACKET    </v>
      </c>
      <c r="F221" s="41" t="str">
        <f>INDEX(owners!B:B,MATCH(D221,owners!D:D,0))</f>
        <v>BREAST HOMAGE ALBION</v>
      </c>
      <c r="G221" s="41" t="str">
        <f>INDEX(owners!C:C,MATCH(C221,owners!D:D,0))</f>
        <v xml:space="preserve">Graham    </v>
      </c>
      <c r="H221" s="41" t="str">
        <f>INDEX(owners!C:C,MATCH(D221,owners!D:D,0))</f>
        <v>Cluke</v>
      </c>
      <c r="I221" s="42"/>
      <c r="J221" s="42"/>
      <c r="K221" s="43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6"/>
      <c r="W221" s="46"/>
      <c r="X221" s="45"/>
      <c r="Y221" s="45"/>
      <c r="Z221" s="45"/>
      <c r="AA221" s="45"/>
      <c r="AB221" s="45"/>
      <c r="AC221" s="45"/>
      <c r="AD221" s="45"/>
      <c r="AE221" s="45"/>
      <c r="AF221" s="45"/>
    </row>
    <row r="222" spans="1:32" x14ac:dyDescent="0.25">
      <c r="A222" s="41">
        <v>222</v>
      </c>
      <c r="B222" s="41">
        <v>28</v>
      </c>
      <c r="C222" s="41" t="s">
        <v>380</v>
      </c>
      <c r="D222" s="41" t="s">
        <v>371</v>
      </c>
      <c r="E222" s="41" t="str">
        <f>INDEX(owners!B:B,MATCH(C222,owners!D:D,0))</f>
        <v>EUXTON SOUTH END</v>
      </c>
      <c r="F222" s="41" t="str">
        <f>INDEX(owners!B:B,MATCH(D222,owners!D:D,0))</f>
        <v>BRUSH IT, MUNCH, AND GAG BACK</v>
      </c>
      <c r="G222" s="41" t="str">
        <f>INDEX(owners!C:C,MATCH(C222,owners!D:D,0))</f>
        <v xml:space="preserve">Antony    </v>
      </c>
      <c r="H222" s="41" t="str">
        <f>INDEX(owners!C:C,MATCH(D222,owners!D:D,0))</f>
        <v xml:space="preserve">Brad      </v>
      </c>
      <c r="I222" s="42"/>
      <c r="J222" s="42"/>
      <c r="K222" s="43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6"/>
      <c r="W222" s="46"/>
      <c r="X222" s="45"/>
      <c r="Y222" s="45"/>
      <c r="Z222" s="45"/>
      <c r="AA222" s="45"/>
      <c r="AB222" s="45"/>
      <c r="AC222" s="45"/>
      <c r="AD222" s="45"/>
      <c r="AE222" s="45"/>
      <c r="AF222" s="45"/>
    </row>
    <row r="223" spans="1:32" x14ac:dyDescent="0.25">
      <c r="A223" s="41">
        <v>223</v>
      </c>
      <c r="B223" s="41">
        <v>28</v>
      </c>
      <c r="C223" s="41" t="s">
        <v>373</v>
      </c>
      <c r="D223" s="41" t="s">
        <v>379</v>
      </c>
      <c r="E223" s="41" t="str">
        <f>INDEX(owners!B:B,MATCH(C223,owners!D:D,0))</f>
        <v>MURDER ON ZIDANE'S FLOOR</v>
      </c>
      <c r="F223" s="41" t="str">
        <f>INDEX(owners!B:B,MATCH(D223,owners!D:D,0))</f>
        <v xml:space="preserve">CHICAGO SAUSAGE KINGS  </v>
      </c>
      <c r="G223" s="41" t="str">
        <f>INDEX(owners!C:C,MATCH(C223,owners!D:D,0))</f>
        <v xml:space="preserve">Rob       </v>
      </c>
      <c r="H223" s="41" t="str">
        <f>INDEX(owners!C:C,MATCH(D223,owners!D:D,0))</f>
        <v xml:space="preserve">Greeny    </v>
      </c>
      <c r="I223" s="42"/>
      <c r="J223" s="42"/>
      <c r="K223" s="43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6"/>
      <c r="W223" s="46"/>
      <c r="X223" s="45"/>
      <c r="Y223" s="45"/>
      <c r="Z223" s="45"/>
      <c r="AA223" s="45"/>
      <c r="AB223" s="45"/>
      <c r="AC223" s="45"/>
      <c r="AD223" s="45"/>
      <c r="AE223" s="45"/>
      <c r="AF223" s="45"/>
    </row>
    <row r="224" spans="1:32" x14ac:dyDescent="0.25">
      <c r="A224" s="41">
        <v>224</v>
      </c>
      <c r="B224" s="41">
        <v>28</v>
      </c>
      <c r="C224" s="41" t="s">
        <v>370</v>
      </c>
      <c r="D224" s="41" t="s">
        <v>324</v>
      </c>
      <c r="E224" s="41" t="str">
        <f>INDEX(owners!B:B,MATCH(C224,owners!D:D,0))</f>
        <v>REAL MADRID ICULE UNITED</v>
      </c>
      <c r="F224" s="41" t="str">
        <f>INDEX(owners!B:B,MATCH(D224,owners!D:D,0))</f>
        <v>SPORTING LESBIANS</v>
      </c>
      <c r="G224" s="41" t="str">
        <f>INDEX(owners!C:C,MATCH(C224,owners!D:D,0))</f>
        <v xml:space="preserve">Nig       </v>
      </c>
      <c r="H224" s="41" t="str">
        <f>INDEX(owners!C:C,MATCH(D224,owners!D:D,0))</f>
        <v xml:space="preserve">Fid       </v>
      </c>
      <c r="I224" s="42"/>
      <c r="J224" s="42"/>
      <c r="K224" s="43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6"/>
      <c r="W224" s="46"/>
      <c r="X224" s="45"/>
      <c r="Y224" s="45"/>
      <c r="Z224" s="45"/>
      <c r="AA224" s="45"/>
      <c r="AB224" s="45"/>
      <c r="AC224" s="45"/>
      <c r="AD224" s="45"/>
      <c r="AE224" s="45"/>
      <c r="AF224" s="45"/>
    </row>
    <row r="225" spans="1:32" x14ac:dyDescent="0.25">
      <c r="A225" s="41">
        <v>225</v>
      </c>
      <c r="B225" s="41">
        <v>28</v>
      </c>
      <c r="C225" s="41" t="s">
        <v>372</v>
      </c>
      <c r="D225" s="41" t="s">
        <v>374</v>
      </c>
      <c r="E225" s="41" t="str">
        <f>INDEX(owners!B:B,MATCH(C225,owners!D:D,0))</f>
        <v>MICKY QUINN'S SHIRT</v>
      </c>
      <c r="F225" s="41" t="str">
        <f>INDEX(owners!B:B,MATCH(D225,owners!D:D,0))</f>
        <v>LOCOMOTIVE LEIGHPZIG</v>
      </c>
      <c r="G225" s="41" t="str">
        <f>INDEX(owners!C:C,MATCH(C225,owners!D:D,0))</f>
        <v xml:space="preserve">Andy      </v>
      </c>
      <c r="H225" s="41" t="str">
        <f>INDEX(owners!C:C,MATCH(D225,owners!D:D,0))</f>
        <v xml:space="preserve">Mo        </v>
      </c>
      <c r="I225" s="42"/>
      <c r="J225" s="42"/>
      <c r="K225" s="43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6"/>
      <c r="W225" s="46"/>
      <c r="X225" s="45"/>
      <c r="Y225" s="45"/>
      <c r="Z225" s="45"/>
      <c r="AA225" s="45"/>
      <c r="AB225" s="45"/>
      <c r="AC225" s="45"/>
      <c r="AD225" s="45"/>
      <c r="AE225" s="45"/>
      <c r="AF225" s="45"/>
    </row>
    <row r="226" spans="1:32" x14ac:dyDescent="0.25">
      <c r="A226" s="41">
        <v>226</v>
      </c>
      <c r="B226" s="41">
        <v>29</v>
      </c>
      <c r="C226" s="41" t="s">
        <v>379</v>
      </c>
      <c r="D226" s="41" t="s">
        <v>374</v>
      </c>
      <c r="E226" s="41" t="str">
        <f>INDEX(owners!B:B,MATCH(C226,owners!D:D,0))</f>
        <v xml:space="preserve">CHICAGO SAUSAGE KINGS  </v>
      </c>
      <c r="F226" s="41" t="str">
        <f>INDEX(owners!B:B,MATCH(D226,owners!D:D,0))</f>
        <v>LOCOMOTIVE LEIGHPZIG</v>
      </c>
      <c r="G226" s="41" t="str">
        <f>INDEX(owners!C:C,MATCH(C226,owners!D:D,0))</f>
        <v xml:space="preserve">Greeny    </v>
      </c>
      <c r="H226" s="41" t="str">
        <f>INDEX(owners!C:C,MATCH(D226,owners!D:D,0))</f>
        <v xml:space="preserve">Mo        </v>
      </c>
      <c r="I226" s="42"/>
      <c r="J226" s="42"/>
      <c r="K226" s="43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6"/>
      <c r="W226" s="46"/>
      <c r="X226" s="45"/>
      <c r="Y226" s="45"/>
      <c r="Z226" s="45"/>
      <c r="AA226" s="45"/>
      <c r="AB226" s="45"/>
      <c r="AC226" s="45"/>
      <c r="AD226" s="45"/>
      <c r="AE226" s="45"/>
      <c r="AF226" s="45"/>
    </row>
    <row r="227" spans="1:32" x14ac:dyDescent="0.25">
      <c r="A227" s="41">
        <v>227</v>
      </c>
      <c r="B227" s="41">
        <v>29</v>
      </c>
      <c r="C227" s="41" t="s">
        <v>371</v>
      </c>
      <c r="D227" s="41" t="s">
        <v>373</v>
      </c>
      <c r="E227" s="41" t="str">
        <f>INDEX(owners!B:B,MATCH(C227,owners!D:D,0))</f>
        <v>BRUSH IT, MUNCH, AND GAG BACK</v>
      </c>
      <c r="F227" s="41" t="str">
        <f>INDEX(owners!B:B,MATCH(D227,owners!D:D,0))</f>
        <v>MURDER ON ZIDANE'S FLOOR</v>
      </c>
      <c r="G227" s="41" t="str">
        <f>INDEX(owners!C:C,MATCH(C227,owners!D:D,0))</f>
        <v xml:space="preserve">Brad      </v>
      </c>
      <c r="H227" s="41" t="str">
        <f>INDEX(owners!C:C,MATCH(D227,owners!D:D,0))</f>
        <v xml:space="preserve">Rob       </v>
      </c>
      <c r="I227" s="42"/>
      <c r="J227" s="42"/>
      <c r="K227" s="43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6"/>
      <c r="W227" s="46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spans="1:32" x14ac:dyDescent="0.25">
      <c r="A228" s="41">
        <v>228</v>
      </c>
      <c r="B228" s="41">
        <v>29</v>
      </c>
      <c r="C228" s="41" t="s">
        <v>381</v>
      </c>
      <c r="D228" s="41" t="s">
        <v>380</v>
      </c>
      <c r="E228" s="41" t="str">
        <f>INDEX(owners!B:B,MATCH(C228,owners!D:D,0))</f>
        <v>BREAST HOMAGE ALBION</v>
      </c>
      <c r="F228" s="41" t="str">
        <f>INDEX(owners!B:B,MATCH(D228,owners!D:D,0))</f>
        <v>EUXTON SOUTH END</v>
      </c>
      <c r="G228" s="41" t="str">
        <f>INDEX(owners!C:C,MATCH(C228,owners!D:D,0))</f>
        <v>Cluke</v>
      </c>
      <c r="H228" s="41" t="str">
        <f>INDEX(owners!C:C,MATCH(D228,owners!D:D,0))</f>
        <v xml:space="preserve">Antony    </v>
      </c>
      <c r="I228" s="42"/>
      <c r="J228" s="42"/>
      <c r="K228" s="43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6"/>
      <c r="W228" s="46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spans="1:32" x14ac:dyDescent="0.25">
      <c r="A229" s="41">
        <v>229</v>
      </c>
      <c r="B229" s="41">
        <v>29</v>
      </c>
      <c r="C229" s="41" t="s">
        <v>377</v>
      </c>
      <c r="D229" s="41" t="s">
        <v>378</v>
      </c>
      <c r="E229" s="41" t="str">
        <f>INDEX(owners!B:B,MATCH(C229,owners!D:D,0))</f>
        <v>FORTUNA DUFFLECOAT</v>
      </c>
      <c r="F229" s="41" t="str">
        <f>INDEX(owners!B:B,MATCH(D229,owners!D:D,0))</f>
        <v xml:space="preserve">SPORTING ANATTYJACKET    </v>
      </c>
      <c r="G229" s="41" t="str">
        <f>INDEX(owners!C:C,MATCH(C229,owners!D:D,0))</f>
        <v xml:space="preserve">Jonny     </v>
      </c>
      <c r="H229" s="41" t="str">
        <f>INDEX(owners!C:C,MATCH(D229,owners!D:D,0))</f>
        <v xml:space="preserve">Graham    </v>
      </c>
      <c r="I229" s="42"/>
      <c r="J229" s="42"/>
      <c r="K229" s="43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6"/>
      <c r="W229" s="46"/>
      <c r="X229" s="45"/>
      <c r="Y229" s="45"/>
      <c r="Z229" s="45"/>
      <c r="AA229" s="45"/>
      <c r="AB229" s="45"/>
      <c r="AC229" s="45"/>
      <c r="AD229" s="45"/>
      <c r="AE229" s="45"/>
      <c r="AF229" s="45"/>
    </row>
    <row r="230" spans="1:32" x14ac:dyDescent="0.25">
      <c r="A230" s="41">
        <v>230</v>
      </c>
      <c r="B230" s="41">
        <v>29</v>
      </c>
      <c r="C230" s="41" t="s">
        <v>368</v>
      </c>
      <c r="D230" s="41" t="s">
        <v>375</v>
      </c>
      <c r="E230" s="41" t="str">
        <f>INDEX(owners!B:B,MATCH(C230,owners!D:D,0))</f>
        <v xml:space="preserve">AJAX TREESDOWN   </v>
      </c>
      <c r="F230" s="41" t="str">
        <f>INDEX(owners!B:B,MATCH(D230,owners!D:D,0))</f>
        <v>TOLLER BOYS 13</v>
      </c>
      <c r="G230" s="41" t="str">
        <f>INDEX(owners!C:C,MATCH(C230,owners!D:D,0))</f>
        <v xml:space="preserve">Jimmy     </v>
      </c>
      <c r="H230" s="41" t="str">
        <f>INDEX(owners!C:C,MATCH(D230,owners!D:D,0))</f>
        <v xml:space="preserve">Paul      </v>
      </c>
      <c r="I230" s="42"/>
      <c r="J230" s="42"/>
      <c r="K230" s="43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6"/>
      <c r="W230" s="46"/>
      <c r="X230" s="45"/>
      <c r="Y230" s="45"/>
      <c r="Z230" s="45"/>
      <c r="AA230" s="45"/>
      <c r="AB230" s="45"/>
      <c r="AC230" s="45"/>
      <c r="AD230" s="45"/>
      <c r="AE230" s="45"/>
      <c r="AF230" s="45"/>
    </row>
    <row r="231" spans="1:32" x14ac:dyDescent="0.25">
      <c r="A231" s="41">
        <v>231</v>
      </c>
      <c r="B231" s="41">
        <v>29</v>
      </c>
      <c r="C231" s="41" t="s">
        <v>382</v>
      </c>
      <c r="D231" s="41" t="s">
        <v>369</v>
      </c>
      <c r="E231" s="41" t="str">
        <f>INDEX(owners!B:B,MATCH(C231,owners!D:D,0))</f>
        <v>SAINT JOHN'S</v>
      </c>
      <c r="F231" s="41" t="str">
        <f>INDEX(owners!B:B,MATCH(D231,owners!D:D,0))</f>
        <v>THE JORDI GOMEZ LOVE-IN</v>
      </c>
      <c r="G231" s="41" t="str">
        <f>INDEX(owners!C:C,MATCH(C231,owners!D:D,0))</f>
        <v>John</v>
      </c>
      <c r="H231" s="41" t="str">
        <f>INDEX(owners!C:C,MATCH(D231,owners!D:D,0))</f>
        <v xml:space="preserve">Griff     </v>
      </c>
      <c r="I231" s="42"/>
      <c r="J231" s="42"/>
      <c r="K231" s="43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6"/>
      <c r="W231" s="46"/>
      <c r="X231" s="45"/>
      <c r="Y231" s="45"/>
      <c r="Z231" s="45"/>
      <c r="AA231" s="45"/>
      <c r="AB231" s="45"/>
      <c r="AC231" s="45"/>
      <c r="AD231" s="45"/>
      <c r="AE231" s="45"/>
      <c r="AF231" s="45"/>
    </row>
    <row r="232" spans="1:32" x14ac:dyDescent="0.25">
      <c r="A232" s="41">
        <v>232</v>
      </c>
      <c r="B232" s="41">
        <v>29</v>
      </c>
      <c r="C232" s="41" t="s">
        <v>324</v>
      </c>
      <c r="D232" s="41" t="s">
        <v>376</v>
      </c>
      <c r="E232" s="41" t="str">
        <f>INDEX(owners!B:B,MATCH(C232,owners!D:D,0))</f>
        <v>SPORTING LESBIANS</v>
      </c>
      <c r="F232" s="41" t="str">
        <f>INDEX(owners!B:B,MATCH(D232,owners!D:D,0))</f>
        <v>JEAN PIERRE'S TAP INS</v>
      </c>
      <c r="G232" s="41" t="str">
        <f>INDEX(owners!C:C,MATCH(C232,owners!D:D,0))</f>
        <v xml:space="preserve">Fid       </v>
      </c>
      <c r="H232" s="41" t="str">
        <f>INDEX(owners!C:C,MATCH(D232,owners!D:D,0))</f>
        <v xml:space="preserve">Murph     </v>
      </c>
      <c r="I232" s="42"/>
      <c r="J232" s="42"/>
      <c r="K232" s="43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6"/>
      <c r="W232" s="46"/>
      <c r="X232" s="45"/>
      <c r="Y232" s="45"/>
      <c r="Z232" s="45"/>
      <c r="AA232" s="45"/>
      <c r="AB232" s="45"/>
      <c r="AC232" s="45"/>
      <c r="AD232" s="45"/>
      <c r="AE232" s="45"/>
      <c r="AF232" s="45"/>
    </row>
    <row r="233" spans="1:32" x14ac:dyDescent="0.25">
      <c r="A233" s="41">
        <v>233</v>
      </c>
      <c r="B233" s="41">
        <v>29</v>
      </c>
      <c r="C233" s="41" t="s">
        <v>370</v>
      </c>
      <c r="D233" s="41" t="s">
        <v>372</v>
      </c>
      <c r="E233" s="41" t="str">
        <f>INDEX(owners!B:B,MATCH(C233,owners!D:D,0))</f>
        <v>REAL MADRID ICULE UNITED</v>
      </c>
      <c r="F233" s="41" t="str">
        <f>INDEX(owners!B:B,MATCH(D233,owners!D:D,0))</f>
        <v>MICKY QUINN'S SHIRT</v>
      </c>
      <c r="G233" s="41" t="str">
        <f>INDEX(owners!C:C,MATCH(C233,owners!D:D,0))</f>
        <v xml:space="preserve">Nig       </v>
      </c>
      <c r="H233" s="41" t="str">
        <f>INDEX(owners!C:C,MATCH(D233,owners!D:D,0))</f>
        <v xml:space="preserve">Andy      </v>
      </c>
      <c r="I233" s="42"/>
      <c r="J233" s="42"/>
      <c r="K233" s="43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6"/>
      <c r="W233" s="46"/>
      <c r="X233" s="45"/>
      <c r="Y233" s="45"/>
      <c r="Z233" s="45"/>
      <c r="AA233" s="45"/>
      <c r="AB233" s="45"/>
      <c r="AC233" s="45"/>
      <c r="AD233" s="45"/>
      <c r="AE233" s="45"/>
      <c r="AF233" s="45"/>
    </row>
    <row r="234" spans="1:32" x14ac:dyDescent="0.25">
      <c r="A234" s="41">
        <v>234</v>
      </c>
      <c r="B234" s="41">
        <v>30</v>
      </c>
      <c r="C234" s="41" t="s">
        <v>376</v>
      </c>
      <c r="D234" s="41" t="s">
        <v>370</v>
      </c>
      <c r="E234" s="41" t="str">
        <f>INDEX(owners!B:B,MATCH(C234,owners!D:D,0))</f>
        <v>JEAN PIERRE'S TAP INS</v>
      </c>
      <c r="F234" s="41" t="str">
        <f>INDEX(owners!B:B,MATCH(D234,owners!D:D,0))</f>
        <v>REAL MADRID ICULE UNITED</v>
      </c>
      <c r="G234" s="41" t="str">
        <f>INDEX(owners!C:C,MATCH(C234,owners!D:D,0))</f>
        <v xml:space="preserve">Murph     </v>
      </c>
      <c r="H234" s="41" t="str">
        <f>INDEX(owners!C:C,MATCH(D234,owners!D:D,0))</f>
        <v xml:space="preserve">Nig       </v>
      </c>
      <c r="I234" s="42"/>
      <c r="J234" s="42"/>
      <c r="K234" s="43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6"/>
      <c r="W234" s="46"/>
      <c r="X234" s="45"/>
      <c r="Y234" s="45"/>
      <c r="Z234" s="45"/>
      <c r="AA234" s="45"/>
      <c r="AB234" s="45"/>
      <c r="AC234" s="45"/>
      <c r="AD234" s="45"/>
      <c r="AE234" s="45"/>
      <c r="AF234" s="45"/>
    </row>
    <row r="235" spans="1:32" x14ac:dyDescent="0.25">
      <c r="A235" s="41">
        <v>235</v>
      </c>
      <c r="B235" s="41">
        <v>30</v>
      </c>
      <c r="C235" s="41" t="s">
        <v>369</v>
      </c>
      <c r="D235" s="41" t="s">
        <v>324</v>
      </c>
      <c r="E235" s="41" t="str">
        <f>INDEX(owners!B:B,MATCH(C235,owners!D:D,0))</f>
        <v>THE JORDI GOMEZ LOVE-IN</v>
      </c>
      <c r="F235" s="41" t="str">
        <f>INDEX(owners!B:B,MATCH(D235,owners!D:D,0))</f>
        <v>SPORTING LESBIANS</v>
      </c>
      <c r="G235" s="41" t="str">
        <f>INDEX(owners!C:C,MATCH(C235,owners!D:D,0))</f>
        <v xml:space="preserve">Griff     </v>
      </c>
      <c r="H235" s="41" t="str">
        <f>INDEX(owners!C:C,MATCH(D235,owners!D:D,0))</f>
        <v xml:space="preserve">Fid       </v>
      </c>
      <c r="I235" s="42"/>
      <c r="J235" s="42"/>
      <c r="K235" s="43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6"/>
      <c r="W235" s="46"/>
      <c r="X235" s="45"/>
      <c r="Y235" s="45"/>
      <c r="Z235" s="45"/>
      <c r="AA235" s="45"/>
      <c r="AB235" s="45"/>
      <c r="AC235" s="45"/>
      <c r="AD235" s="45"/>
      <c r="AE235" s="45"/>
      <c r="AF235" s="45"/>
    </row>
    <row r="236" spans="1:32" x14ac:dyDescent="0.25">
      <c r="A236" s="41">
        <v>236</v>
      </c>
      <c r="B236" s="41">
        <v>30</v>
      </c>
      <c r="C236" s="41" t="s">
        <v>375</v>
      </c>
      <c r="D236" s="41" t="s">
        <v>382</v>
      </c>
      <c r="E236" s="41" t="str">
        <f>INDEX(owners!B:B,MATCH(C236,owners!D:D,0))</f>
        <v>TOLLER BOYS 13</v>
      </c>
      <c r="F236" s="41" t="str">
        <f>INDEX(owners!B:B,MATCH(D236,owners!D:D,0))</f>
        <v>SAINT JOHN'S</v>
      </c>
      <c r="G236" s="41" t="str">
        <f>INDEX(owners!C:C,MATCH(C236,owners!D:D,0))</f>
        <v xml:space="preserve">Paul      </v>
      </c>
      <c r="H236" s="41" t="str">
        <f>INDEX(owners!C:C,MATCH(D236,owners!D:D,0))</f>
        <v>John</v>
      </c>
      <c r="I236" s="42"/>
      <c r="J236" s="42"/>
      <c r="K236" s="43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6"/>
      <c r="W236" s="46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spans="1:32" x14ac:dyDescent="0.25">
      <c r="A237" s="41">
        <v>237</v>
      </c>
      <c r="B237" s="41">
        <v>30</v>
      </c>
      <c r="C237" s="41" t="s">
        <v>378</v>
      </c>
      <c r="D237" s="41" t="s">
        <v>368</v>
      </c>
      <c r="E237" s="41" t="str">
        <f>INDEX(owners!B:B,MATCH(C237,owners!D:D,0))</f>
        <v xml:space="preserve">SPORTING ANATTYJACKET    </v>
      </c>
      <c r="F237" s="41" t="str">
        <f>INDEX(owners!B:B,MATCH(D237,owners!D:D,0))</f>
        <v xml:space="preserve">AJAX TREESDOWN   </v>
      </c>
      <c r="G237" s="41" t="str">
        <f>INDEX(owners!C:C,MATCH(C237,owners!D:D,0))</f>
        <v xml:space="preserve">Graham    </v>
      </c>
      <c r="H237" s="41" t="str">
        <f>INDEX(owners!C:C,MATCH(D237,owners!D:D,0))</f>
        <v xml:space="preserve">Jimmy     </v>
      </c>
      <c r="I237" s="42"/>
      <c r="J237" s="42"/>
      <c r="K237" s="43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6"/>
      <c r="W237" s="46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spans="1:32" x14ac:dyDescent="0.25">
      <c r="A238" s="41">
        <v>238</v>
      </c>
      <c r="B238" s="41">
        <v>30</v>
      </c>
      <c r="C238" s="41" t="s">
        <v>380</v>
      </c>
      <c r="D238" s="41" t="s">
        <v>377</v>
      </c>
      <c r="E238" s="41" t="str">
        <f>INDEX(owners!B:B,MATCH(C238,owners!D:D,0))</f>
        <v>EUXTON SOUTH END</v>
      </c>
      <c r="F238" s="41" t="str">
        <f>INDEX(owners!B:B,MATCH(D238,owners!D:D,0))</f>
        <v>FORTUNA DUFFLECOAT</v>
      </c>
      <c r="G238" s="41" t="str">
        <f>INDEX(owners!C:C,MATCH(C238,owners!D:D,0))</f>
        <v xml:space="preserve">Antony    </v>
      </c>
      <c r="H238" s="41" t="str">
        <f>INDEX(owners!C:C,MATCH(D238,owners!D:D,0))</f>
        <v xml:space="preserve">Jonny     </v>
      </c>
      <c r="I238" s="42"/>
      <c r="J238" s="42"/>
      <c r="K238" s="43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6"/>
      <c r="W238" s="46"/>
      <c r="X238" s="45"/>
      <c r="Y238" s="45"/>
      <c r="Z238" s="45"/>
      <c r="AA238" s="45"/>
      <c r="AB238" s="45"/>
      <c r="AC238" s="45"/>
      <c r="AD238" s="45"/>
      <c r="AE238" s="45"/>
      <c r="AF238" s="45"/>
    </row>
    <row r="239" spans="1:32" x14ac:dyDescent="0.25">
      <c r="A239" s="41">
        <v>239</v>
      </c>
      <c r="B239" s="41">
        <v>30</v>
      </c>
      <c r="C239" s="41" t="s">
        <v>373</v>
      </c>
      <c r="D239" s="41" t="s">
        <v>381</v>
      </c>
      <c r="E239" s="41" t="str">
        <f>INDEX(owners!B:B,MATCH(C239,owners!D:D,0))</f>
        <v>MURDER ON ZIDANE'S FLOOR</v>
      </c>
      <c r="F239" s="41" t="str">
        <f>INDEX(owners!B:B,MATCH(D239,owners!D:D,0))</f>
        <v>BREAST HOMAGE ALBION</v>
      </c>
      <c r="G239" s="41" t="str">
        <f>INDEX(owners!C:C,MATCH(C239,owners!D:D,0))</f>
        <v xml:space="preserve">Rob       </v>
      </c>
      <c r="H239" s="41" t="str">
        <f>INDEX(owners!C:C,MATCH(D239,owners!D:D,0))</f>
        <v>Cluke</v>
      </c>
      <c r="I239" s="42"/>
      <c r="J239" s="42"/>
      <c r="K239" s="43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6"/>
      <c r="W239" s="46"/>
      <c r="X239" s="45"/>
      <c r="Y239" s="45"/>
      <c r="Z239" s="45"/>
      <c r="AA239" s="45"/>
      <c r="AB239" s="45"/>
      <c r="AC239" s="45"/>
      <c r="AD239" s="45"/>
      <c r="AE239" s="45"/>
      <c r="AF239" s="45"/>
    </row>
    <row r="240" spans="1:32" x14ac:dyDescent="0.25">
      <c r="A240" s="41">
        <v>240</v>
      </c>
      <c r="B240" s="41">
        <v>30</v>
      </c>
      <c r="C240" s="41" t="s">
        <v>374</v>
      </c>
      <c r="D240" s="41" t="s">
        <v>371</v>
      </c>
      <c r="E240" s="41" t="str">
        <f>INDEX(owners!B:B,MATCH(C240,owners!D:D,0))</f>
        <v>LOCOMOTIVE LEIGHPZIG</v>
      </c>
      <c r="F240" s="41" t="str">
        <f>INDEX(owners!B:B,MATCH(D240,owners!D:D,0))</f>
        <v>BRUSH IT, MUNCH, AND GAG BACK</v>
      </c>
      <c r="G240" s="41" t="str">
        <f>INDEX(owners!C:C,MATCH(C240,owners!D:D,0))</f>
        <v xml:space="preserve">Mo        </v>
      </c>
      <c r="H240" s="41" t="str">
        <f>INDEX(owners!C:C,MATCH(D240,owners!D:D,0))</f>
        <v xml:space="preserve">Brad      </v>
      </c>
      <c r="I240" s="42"/>
      <c r="J240" s="42"/>
      <c r="K240" s="43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6"/>
      <c r="W240" s="46"/>
      <c r="X240" s="45"/>
      <c r="Y240" s="45"/>
      <c r="Z240" s="45"/>
      <c r="AA240" s="45"/>
      <c r="AB240" s="45"/>
      <c r="AC240" s="45"/>
      <c r="AD240" s="45"/>
      <c r="AE240" s="45"/>
      <c r="AF240" s="45"/>
    </row>
    <row r="241" spans="1:32" x14ac:dyDescent="0.25">
      <c r="A241" s="41">
        <v>241</v>
      </c>
      <c r="B241" s="41">
        <v>30</v>
      </c>
      <c r="C241" s="41" t="s">
        <v>372</v>
      </c>
      <c r="D241" s="41" t="s">
        <v>379</v>
      </c>
      <c r="E241" s="41" t="str">
        <f>INDEX(owners!B:B,MATCH(C241,owners!D:D,0))</f>
        <v>MICKY QUINN'S SHIRT</v>
      </c>
      <c r="F241" s="41" t="str">
        <f>INDEX(owners!B:B,MATCH(D241,owners!D:D,0))</f>
        <v xml:space="preserve">CHICAGO SAUSAGE KINGS  </v>
      </c>
      <c r="G241" s="41" t="str">
        <f>INDEX(owners!C:C,MATCH(C241,owners!D:D,0))</f>
        <v xml:space="preserve">Andy      </v>
      </c>
      <c r="H241" s="41" t="str">
        <f>INDEX(owners!C:C,MATCH(D241,owners!D:D,0))</f>
        <v xml:space="preserve">Greeny    </v>
      </c>
      <c r="I241" s="42"/>
      <c r="J241" s="42"/>
      <c r="K241" s="43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6"/>
      <c r="W241" s="46"/>
      <c r="X241" s="45"/>
      <c r="Y241" s="45"/>
      <c r="Z241" s="45"/>
      <c r="AA241" s="45"/>
      <c r="AB241" s="45"/>
      <c r="AC241" s="45"/>
      <c r="AD241" s="45"/>
      <c r="AE241" s="45"/>
      <c r="AF241" s="45"/>
    </row>
  </sheetData>
  <autoFilter ref="A1:AF24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16"/>
  <sheetViews>
    <sheetView workbookViewId="0">
      <selection activeCell="A8" sqref="A8"/>
    </sheetView>
  </sheetViews>
  <sheetFormatPr defaultRowHeight="15" x14ac:dyDescent="0.25"/>
  <cols>
    <col min="1" max="1" width="32.42578125" customWidth="1"/>
    <col min="2" max="8" width="9.140625" style="40"/>
  </cols>
  <sheetData>
    <row r="1" spans="1:22" x14ac:dyDescent="0.25">
      <c r="A1" t="s">
        <v>352</v>
      </c>
      <c r="B1" s="40">
        <v>1</v>
      </c>
      <c r="C1" s="40">
        <v>0</v>
      </c>
      <c r="D1" s="40">
        <v>0</v>
      </c>
      <c r="E1" s="40">
        <v>1</v>
      </c>
      <c r="F1" s="40">
        <v>0</v>
      </c>
      <c r="G1" s="40">
        <v>1</v>
      </c>
      <c r="H1" s="40">
        <v>-1</v>
      </c>
      <c r="I1" s="40">
        <v>0</v>
      </c>
      <c r="J1" s="40">
        <v>0</v>
      </c>
      <c r="K1" s="40">
        <v>0</v>
      </c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x14ac:dyDescent="0.25">
      <c r="A2" t="s">
        <v>363</v>
      </c>
      <c r="B2" s="40">
        <v>1</v>
      </c>
      <c r="C2" s="40">
        <v>1</v>
      </c>
      <c r="D2" s="40">
        <v>0</v>
      </c>
      <c r="E2" s="40">
        <v>0</v>
      </c>
      <c r="F2" s="40">
        <v>3</v>
      </c>
      <c r="G2" s="40">
        <v>0</v>
      </c>
      <c r="H2" s="40">
        <v>3</v>
      </c>
      <c r="I2">
        <v>0</v>
      </c>
      <c r="J2">
        <v>1</v>
      </c>
      <c r="K2">
        <v>4</v>
      </c>
    </row>
    <row r="3" spans="1:22" x14ac:dyDescent="0.25">
      <c r="A3" t="s">
        <v>354</v>
      </c>
      <c r="B3" s="40">
        <v>1</v>
      </c>
      <c r="C3" s="40">
        <v>0</v>
      </c>
      <c r="D3" s="40">
        <v>1</v>
      </c>
      <c r="E3" s="40">
        <v>0</v>
      </c>
      <c r="F3" s="40">
        <v>0</v>
      </c>
      <c r="G3" s="40">
        <v>0</v>
      </c>
      <c r="H3" s="40">
        <v>0</v>
      </c>
      <c r="I3">
        <v>0</v>
      </c>
      <c r="J3">
        <v>0</v>
      </c>
      <c r="K3">
        <v>1</v>
      </c>
    </row>
    <row r="4" spans="1:22" x14ac:dyDescent="0.25">
      <c r="A4" t="s">
        <v>336</v>
      </c>
      <c r="B4" s="40">
        <v>1</v>
      </c>
      <c r="C4" s="40">
        <v>0</v>
      </c>
      <c r="D4" s="40">
        <v>1</v>
      </c>
      <c r="E4" s="40">
        <v>0</v>
      </c>
      <c r="F4" s="40">
        <v>0</v>
      </c>
      <c r="G4" s="40">
        <v>0</v>
      </c>
      <c r="H4" s="40">
        <v>0</v>
      </c>
      <c r="I4">
        <v>0</v>
      </c>
      <c r="J4">
        <v>0</v>
      </c>
      <c r="K4">
        <v>1</v>
      </c>
    </row>
    <row r="5" spans="1:22" x14ac:dyDescent="0.25">
      <c r="A5" t="s">
        <v>362</v>
      </c>
      <c r="B5" s="40">
        <v>1</v>
      </c>
      <c r="C5" s="40">
        <v>0</v>
      </c>
      <c r="D5" s="40">
        <v>1</v>
      </c>
      <c r="E5" s="40">
        <v>0</v>
      </c>
      <c r="F5" s="40">
        <v>0</v>
      </c>
      <c r="G5" s="40">
        <v>0</v>
      </c>
      <c r="H5" s="40">
        <v>0</v>
      </c>
      <c r="I5">
        <v>0</v>
      </c>
      <c r="J5">
        <v>0</v>
      </c>
      <c r="K5">
        <v>1</v>
      </c>
    </row>
    <row r="6" spans="1:22" x14ac:dyDescent="0.25">
      <c r="A6" t="s">
        <v>348</v>
      </c>
      <c r="B6" s="40">
        <v>1</v>
      </c>
      <c r="C6" s="40">
        <v>0</v>
      </c>
      <c r="D6" s="40">
        <v>1</v>
      </c>
      <c r="E6" s="40">
        <v>0</v>
      </c>
      <c r="F6" s="40">
        <v>0</v>
      </c>
      <c r="G6" s="40">
        <v>0</v>
      </c>
      <c r="H6" s="40">
        <v>0</v>
      </c>
      <c r="I6">
        <v>0</v>
      </c>
      <c r="J6">
        <v>0</v>
      </c>
      <c r="K6">
        <v>1</v>
      </c>
    </row>
    <row r="7" spans="1:22" x14ac:dyDescent="0.25">
      <c r="A7" t="s">
        <v>339</v>
      </c>
      <c r="B7" s="40">
        <v>1</v>
      </c>
      <c r="C7" s="40">
        <v>1</v>
      </c>
      <c r="D7" s="40">
        <v>0</v>
      </c>
      <c r="E7" s="40">
        <v>0</v>
      </c>
      <c r="F7" s="40">
        <v>3</v>
      </c>
      <c r="G7" s="40">
        <v>0</v>
      </c>
      <c r="H7" s="40">
        <v>3</v>
      </c>
      <c r="I7">
        <v>0</v>
      </c>
      <c r="J7">
        <v>1</v>
      </c>
      <c r="K7">
        <v>4</v>
      </c>
    </row>
    <row r="8" spans="1:22" x14ac:dyDescent="0.25">
      <c r="A8" t="s">
        <v>343</v>
      </c>
      <c r="B8" s="40">
        <v>1</v>
      </c>
      <c r="C8" s="40">
        <v>0</v>
      </c>
      <c r="D8" s="40">
        <v>0</v>
      </c>
      <c r="E8" s="40">
        <v>1</v>
      </c>
      <c r="F8" s="40">
        <v>0</v>
      </c>
      <c r="G8" s="40">
        <v>1</v>
      </c>
      <c r="H8" s="40">
        <v>-1</v>
      </c>
      <c r="I8">
        <v>0</v>
      </c>
      <c r="J8">
        <v>0</v>
      </c>
      <c r="K8">
        <v>0</v>
      </c>
    </row>
    <row r="9" spans="1:22" x14ac:dyDescent="0.25">
      <c r="A9" t="s">
        <v>391</v>
      </c>
      <c r="B9" s="40">
        <v>1</v>
      </c>
      <c r="C9" s="40">
        <v>1</v>
      </c>
      <c r="D9" s="40">
        <v>0</v>
      </c>
      <c r="E9" s="40">
        <v>0</v>
      </c>
      <c r="F9" s="40">
        <v>1</v>
      </c>
      <c r="G9" s="40">
        <v>0</v>
      </c>
      <c r="H9" s="40">
        <v>1</v>
      </c>
      <c r="I9">
        <v>0</v>
      </c>
      <c r="J9">
        <v>0</v>
      </c>
      <c r="K9">
        <v>3</v>
      </c>
    </row>
    <row r="10" spans="1:22" x14ac:dyDescent="0.25">
      <c r="A10" t="s">
        <v>358</v>
      </c>
      <c r="B10" s="40">
        <v>1</v>
      </c>
      <c r="C10" s="40">
        <v>0</v>
      </c>
      <c r="D10" s="40">
        <v>0</v>
      </c>
      <c r="E10" s="40">
        <v>1</v>
      </c>
      <c r="F10" s="40">
        <v>0</v>
      </c>
      <c r="G10" s="40">
        <v>3</v>
      </c>
      <c r="H10" s="40">
        <v>-3</v>
      </c>
      <c r="I10">
        <v>0</v>
      </c>
      <c r="J10">
        <v>0</v>
      </c>
      <c r="K10">
        <v>0</v>
      </c>
    </row>
    <row r="11" spans="1:22" x14ac:dyDescent="0.25">
      <c r="A11" t="s">
        <v>346</v>
      </c>
      <c r="B11" s="40">
        <v>1</v>
      </c>
      <c r="C11" s="40">
        <v>0</v>
      </c>
      <c r="D11" s="40">
        <v>1</v>
      </c>
      <c r="E11" s="40">
        <v>0</v>
      </c>
      <c r="F11" s="40">
        <v>0</v>
      </c>
      <c r="G11" s="40">
        <v>0</v>
      </c>
      <c r="H11" s="40">
        <v>0</v>
      </c>
      <c r="I11">
        <v>0</v>
      </c>
      <c r="J11">
        <v>0</v>
      </c>
      <c r="K11">
        <v>1</v>
      </c>
    </row>
    <row r="12" spans="1:22" x14ac:dyDescent="0.25">
      <c r="A12" t="s">
        <v>390</v>
      </c>
      <c r="B12" s="40">
        <v>1</v>
      </c>
      <c r="C12" s="40">
        <v>0</v>
      </c>
      <c r="D12" s="40">
        <v>1</v>
      </c>
      <c r="E12" s="40">
        <v>0</v>
      </c>
      <c r="F12" s="40">
        <v>0</v>
      </c>
      <c r="G12" s="40">
        <v>0</v>
      </c>
      <c r="H12" s="40">
        <v>0</v>
      </c>
      <c r="I12">
        <v>0</v>
      </c>
      <c r="J12">
        <v>0</v>
      </c>
      <c r="K12">
        <v>1</v>
      </c>
    </row>
    <row r="13" spans="1:22" x14ac:dyDescent="0.25">
      <c r="A13" t="s">
        <v>360</v>
      </c>
      <c r="B13" s="40">
        <v>1</v>
      </c>
      <c r="C13" s="40">
        <v>0</v>
      </c>
      <c r="D13" s="40">
        <v>1</v>
      </c>
      <c r="E13" s="40">
        <v>0</v>
      </c>
      <c r="F13" s="40">
        <v>0</v>
      </c>
      <c r="G13" s="40">
        <v>0</v>
      </c>
      <c r="H13" s="40">
        <v>0</v>
      </c>
      <c r="I13">
        <v>0</v>
      </c>
      <c r="J13">
        <v>0</v>
      </c>
      <c r="K13">
        <v>1</v>
      </c>
    </row>
    <row r="14" spans="1:22" x14ac:dyDescent="0.25">
      <c r="A14" t="s">
        <v>356</v>
      </c>
      <c r="B14" s="40">
        <v>1</v>
      </c>
      <c r="C14" s="40">
        <v>0</v>
      </c>
      <c r="D14" s="40">
        <v>1</v>
      </c>
      <c r="E14" s="40">
        <v>0</v>
      </c>
      <c r="F14" s="40">
        <v>0</v>
      </c>
      <c r="G14" s="40">
        <v>0</v>
      </c>
      <c r="H14" s="40">
        <v>0</v>
      </c>
      <c r="I14">
        <v>0</v>
      </c>
      <c r="J14">
        <v>0</v>
      </c>
      <c r="K14">
        <v>1</v>
      </c>
    </row>
    <row r="15" spans="1:22" x14ac:dyDescent="0.25">
      <c r="A15" t="s">
        <v>350</v>
      </c>
      <c r="B15" s="40">
        <v>1</v>
      </c>
      <c r="C15" s="40">
        <v>0</v>
      </c>
      <c r="D15" s="40">
        <v>0</v>
      </c>
      <c r="E15" s="40">
        <v>1</v>
      </c>
      <c r="F15" s="40">
        <v>0</v>
      </c>
      <c r="G15" s="40">
        <v>3</v>
      </c>
      <c r="H15" s="40">
        <v>-3</v>
      </c>
      <c r="I15">
        <v>0</v>
      </c>
      <c r="J15">
        <v>0</v>
      </c>
      <c r="K15">
        <v>0</v>
      </c>
    </row>
    <row r="16" spans="1:22" x14ac:dyDescent="0.25">
      <c r="A16" t="s">
        <v>341</v>
      </c>
      <c r="B16" s="40">
        <v>1</v>
      </c>
      <c r="C16" s="40">
        <v>1</v>
      </c>
      <c r="D16" s="40">
        <v>0</v>
      </c>
      <c r="E16" s="40">
        <v>0</v>
      </c>
      <c r="F16" s="40">
        <v>1</v>
      </c>
      <c r="G16" s="40">
        <v>0</v>
      </c>
      <c r="H16" s="40">
        <v>1</v>
      </c>
      <c r="I16">
        <v>0</v>
      </c>
      <c r="J16">
        <v>0</v>
      </c>
      <c r="K16">
        <v>3</v>
      </c>
    </row>
  </sheetData>
  <sortState ref="A2:K107">
    <sortCondition ref="A2:A107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9" sqref="A9"/>
    </sheetView>
  </sheetViews>
  <sheetFormatPr defaultRowHeight="15" x14ac:dyDescent="0.25"/>
  <cols>
    <col min="1" max="1" width="23" bestFit="1" customWidth="1"/>
    <col min="2" max="2" width="32.28515625" bestFit="1" customWidth="1"/>
    <col min="3" max="3" width="10.7109375" customWidth="1"/>
  </cols>
  <sheetData>
    <row r="1" spans="1:5" x14ac:dyDescent="0.25">
      <c r="A1" t="s">
        <v>318</v>
      </c>
      <c r="B1" t="s">
        <v>321</v>
      </c>
      <c r="C1" t="s">
        <v>366</v>
      </c>
      <c r="D1" t="s">
        <v>367</v>
      </c>
      <c r="E1" t="s">
        <v>383</v>
      </c>
    </row>
    <row r="2" spans="1:5" x14ac:dyDescent="0.25">
      <c r="A2" t="s">
        <v>408</v>
      </c>
      <c r="B2" t="s">
        <v>472</v>
      </c>
      <c r="C2" t="s">
        <v>337</v>
      </c>
      <c r="D2" t="s">
        <v>368</v>
      </c>
      <c r="E2" t="s">
        <v>371</v>
      </c>
    </row>
    <row r="3" spans="1:5" x14ac:dyDescent="0.25">
      <c r="A3" t="s">
        <v>50</v>
      </c>
      <c r="B3" t="s">
        <v>363</v>
      </c>
      <c r="C3" t="s">
        <v>364</v>
      </c>
      <c r="D3" t="s">
        <v>381</v>
      </c>
      <c r="E3" t="s">
        <v>369</v>
      </c>
    </row>
    <row r="4" spans="1:5" x14ac:dyDescent="0.25">
      <c r="A4" t="s">
        <v>415</v>
      </c>
      <c r="B4" t="s">
        <v>458</v>
      </c>
      <c r="C4" t="s">
        <v>342</v>
      </c>
      <c r="D4" t="s">
        <v>371</v>
      </c>
      <c r="E4" t="s">
        <v>382</v>
      </c>
    </row>
    <row r="5" spans="1:5" x14ac:dyDescent="0.25">
      <c r="A5" t="s">
        <v>405</v>
      </c>
      <c r="B5" t="s">
        <v>473</v>
      </c>
      <c r="C5" t="s">
        <v>359</v>
      </c>
      <c r="D5" t="s">
        <v>379</v>
      </c>
      <c r="E5" t="s">
        <v>372</v>
      </c>
    </row>
    <row r="6" spans="1:5" x14ac:dyDescent="0.25">
      <c r="A6" t="s">
        <v>410</v>
      </c>
      <c r="B6" t="s">
        <v>455</v>
      </c>
      <c r="C6" t="s">
        <v>361</v>
      </c>
      <c r="D6" t="s">
        <v>380</v>
      </c>
      <c r="E6" t="s">
        <v>376</v>
      </c>
    </row>
    <row r="7" spans="1:5" x14ac:dyDescent="0.25">
      <c r="A7" t="s">
        <v>406</v>
      </c>
      <c r="B7" t="s">
        <v>466</v>
      </c>
      <c r="C7" t="s">
        <v>355</v>
      </c>
      <c r="D7" t="s">
        <v>377</v>
      </c>
      <c r="E7" t="s">
        <v>373</v>
      </c>
    </row>
    <row r="8" spans="1:5" x14ac:dyDescent="0.25">
      <c r="A8" t="s">
        <v>476</v>
      </c>
      <c r="B8" t="s">
        <v>462</v>
      </c>
      <c r="C8" t="s">
        <v>353</v>
      </c>
      <c r="D8" t="s">
        <v>376</v>
      </c>
      <c r="E8" t="s">
        <v>377</v>
      </c>
    </row>
    <row r="9" spans="1:5" x14ac:dyDescent="0.25">
      <c r="A9" t="s">
        <v>407</v>
      </c>
      <c r="B9" t="s">
        <v>454</v>
      </c>
      <c r="C9" t="s">
        <v>347</v>
      </c>
      <c r="D9" t="s">
        <v>374</v>
      </c>
      <c r="E9" t="s">
        <v>379</v>
      </c>
    </row>
    <row r="10" spans="1:5" x14ac:dyDescent="0.25">
      <c r="A10" t="s">
        <v>475</v>
      </c>
      <c r="B10" t="s">
        <v>461</v>
      </c>
      <c r="C10" t="s">
        <v>344</v>
      </c>
      <c r="D10" t="s">
        <v>372</v>
      </c>
      <c r="E10" t="s">
        <v>370</v>
      </c>
    </row>
    <row r="11" spans="1:5" x14ac:dyDescent="0.25">
      <c r="A11" t="s">
        <v>409</v>
      </c>
      <c r="B11" t="s">
        <v>390</v>
      </c>
      <c r="C11" t="s">
        <v>345</v>
      </c>
      <c r="D11" t="s">
        <v>373</v>
      </c>
      <c r="E11" t="s">
        <v>324</v>
      </c>
    </row>
    <row r="12" spans="1:5" x14ac:dyDescent="0.25">
      <c r="A12" t="s">
        <v>413</v>
      </c>
      <c r="B12" t="s">
        <v>463</v>
      </c>
      <c r="C12" t="s">
        <v>340</v>
      </c>
      <c r="D12" t="s">
        <v>370</v>
      </c>
      <c r="E12" t="s">
        <v>368</v>
      </c>
    </row>
    <row r="13" spans="1:5" x14ac:dyDescent="0.25">
      <c r="A13" t="s">
        <v>6</v>
      </c>
      <c r="B13" t="s">
        <v>362</v>
      </c>
      <c r="C13" t="s">
        <v>365</v>
      </c>
      <c r="D13" t="s">
        <v>382</v>
      </c>
      <c r="E13" t="s">
        <v>378</v>
      </c>
    </row>
    <row r="14" spans="1:5" x14ac:dyDescent="0.25">
      <c r="A14" t="s">
        <v>412</v>
      </c>
      <c r="B14" t="s">
        <v>474</v>
      </c>
      <c r="C14" t="s">
        <v>357</v>
      </c>
      <c r="D14" t="s">
        <v>378</v>
      </c>
      <c r="E14" t="s">
        <v>375</v>
      </c>
    </row>
    <row r="15" spans="1:5" x14ac:dyDescent="0.25">
      <c r="A15" t="s">
        <v>411</v>
      </c>
      <c r="B15" t="s">
        <v>464</v>
      </c>
      <c r="C15" t="s">
        <v>349</v>
      </c>
      <c r="D15" t="s">
        <v>324</v>
      </c>
      <c r="E15" t="s">
        <v>381</v>
      </c>
    </row>
    <row r="16" spans="1:5" x14ac:dyDescent="0.25">
      <c r="A16" t="s">
        <v>404</v>
      </c>
      <c r="B16" t="s">
        <v>391</v>
      </c>
      <c r="C16" t="s">
        <v>338</v>
      </c>
      <c r="D16" t="s">
        <v>369</v>
      </c>
      <c r="E16" t="s">
        <v>374</v>
      </c>
    </row>
    <row r="17" spans="1:5" x14ac:dyDescent="0.25">
      <c r="A17" t="s">
        <v>414</v>
      </c>
      <c r="B17" t="s">
        <v>457</v>
      </c>
      <c r="C17" t="s">
        <v>351</v>
      </c>
      <c r="D17" t="s">
        <v>375</v>
      </c>
      <c r="E17" t="s">
        <v>380</v>
      </c>
    </row>
  </sheetData>
  <sortState ref="A2:E17">
    <sortCondition ref="B2:B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Latest </vt:lpstr>
      <vt:lpstr>Table</vt:lpstr>
      <vt:lpstr>Lge-old</vt:lpstr>
      <vt:lpstr>Lge-new</vt:lpstr>
      <vt:lpstr>Squads</vt:lpstr>
      <vt:lpstr>CatD</vt:lpstr>
      <vt:lpstr>Fixtures</vt:lpstr>
      <vt:lpstr>tlge-tot</vt:lpstr>
      <vt:lpstr>owners</vt:lpstr>
      <vt:lpstr>week</vt:lpstr>
      <vt:lpstr>'Lge-new'!_ht1</vt:lpstr>
      <vt:lpstr>_ht1</vt:lpstr>
      <vt:lpstr>names</vt:lpstr>
      <vt:lpstr>owner</vt:lpstr>
      <vt:lpstr>Fixtures!Print_Area</vt:lpstr>
      <vt:lpstr>'Lge-new'!Print_Area</vt:lpstr>
      <vt:lpstr>'Lge-old'!Print_Area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cp:lastPrinted>2014-09-14T10:21:28Z</cp:lastPrinted>
  <dcterms:created xsi:type="dcterms:W3CDTF">2014-09-11T08:38:30Z</dcterms:created>
  <dcterms:modified xsi:type="dcterms:W3CDTF">2014-09-16T20:34:34Z</dcterms:modified>
</cp:coreProperties>
</file>